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" windowWidth="20475" windowHeight="13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'Arkusz1'!$A$1:$I$262</definedName>
  </definedNames>
  <calcPr fullCalcOnLoad="1"/>
</workbook>
</file>

<file path=xl/sharedStrings.xml><?xml version="1.0" encoding="utf-8"?>
<sst xmlns="http://schemas.openxmlformats.org/spreadsheetml/2006/main" count="385" uniqueCount="210">
  <si>
    <t>ulica Bytomska</t>
  </si>
  <si>
    <t>Krotność jesiennego grabienia liści</t>
  </si>
  <si>
    <t>1.</t>
  </si>
  <si>
    <t>Bytomska 23 A BC</t>
  </si>
  <si>
    <t>-</t>
  </si>
  <si>
    <t>2.</t>
  </si>
  <si>
    <t>od ulicy Polnej środkowe pasy zieleni do ulicy Krasickiego</t>
  </si>
  <si>
    <t>3.</t>
  </si>
  <si>
    <t>4.</t>
  </si>
  <si>
    <t>przy parkingu wzdłuż ulicy Bytomskiej</t>
  </si>
  <si>
    <t>pas przy parku Skałka</t>
  </si>
  <si>
    <t>5.</t>
  </si>
  <si>
    <t>wzdłuż ogrodzenia OSiR "Skałka"</t>
  </si>
  <si>
    <t>6.</t>
  </si>
  <si>
    <t>lewa strona wzdłuż torowiska od ulicy Krasickiego</t>
  </si>
  <si>
    <t>7.</t>
  </si>
  <si>
    <t>prawa strona od Cmentarza Komunalnego</t>
  </si>
  <si>
    <t>8.</t>
  </si>
  <si>
    <t>wzdluż lasku do ulicy Ślęzan</t>
  </si>
  <si>
    <t>9.</t>
  </si>
  <si>
    <t>naroże Ślęzan</t>
  </si>
  <si>
    <t>10.</t>
  </si>
  <si>
    <t>przy ścieżce rowerowej Ślęzan</t>
  </si>
  <si>
    <t>prawa strona od ulicy Ślęzan do ulicy Gołęszyców</t>
  </si>
  <si>
    <t>przy garażach na ulicy Ślęzan</t>
  </si>
  <si>
    <t>13.</t>
  </si>
  <si>
    <t>skarpy przy domach na ulicy Gołęszyców</t>
  </si>
  <si>
    <t>Razem</t>
  </si>
  <si>
    <t>ulica Stawowa</t>
  </si>
  <si>
    <t>lewa strona od ulicy Bytomskiej do ulicy Sudeckiej</t>
  </si>
  <si>
    <t>trzy trójkąty widoczności</t>
  </si>
  <si>
    <t>od ulicy Sudeckiej do ulicy Górnej</t>
  </si>
  <si>
    <t>prawa strona od ulicy Bytomskiej do ogrodzenia ROD</t>
  </si>
  <si>
    <t>ulica Łagiewnicka</t>
  </si>
  <si>
    <t>lewa strona wzdłuż torów tramwajowych do ulicy sportowej</t>
  </si>
  <si>
    <t>naprzeciw przy ROD</t>
  </si>
  <si>
    <t>Plac Zawadzkiego</t>
  </si>
  <si>
    <t>trójkąt widoczności Górna/Łagiewnicka</t>
  </si>
  <si>
    <t>przy pawilonach od ulicy Górnej do parkingu</t>
  </si>
  <si>
    <t>skarpa przy SP + pasek na parkingu</t>
  </si>
  <si>
    <t>przy torowisku od ulicy Bieszczadzkiej</t>
  </si>
  <si>
    <t>przy domach Jasminowa/Astrów</t>
  </si>
  <si>
    <t>od ulicy Astrów do ulicy Bukowego</t>
  </si>
  <si>
    <t>naprzeciw od siedziby MPGK do stadionu Naprzód Lipiny</t>
  </si>
  <si>
    <t>ulica Lampego</t>
  </si>
  <si>
    <t>od ulicy Ostatniej obie strony do byłych torów po 2m po obu stronach</t>
  </si>
  <si>
    <t>ulica Granitowa</t>
  </si>
  <si>
    <t>prawa strona pod DTŚ za garażami do ulicy Matki Polki</t>
  </si>
  <si>
    <t>ulica Szkolna od mostu wzdłuż ulicy</t>
  </si>
  <si>
    <t>od ulicy Szkolnej w ciągu garaży (do lica)</t>
  </si>
  <si>
    <t>wejście pod DTŚ</t>
  </si>
  <si>
    <t>teren między wejściami</t>
  </si>
  <si>
    <t>od wejścia pod DTŚ do końca za garażami</t>
  </si>
  <si>
    <t>środkowe pasy od ulicy Szkolnej do ulicy Bytomskiej</t>
  </si>
  <si>
    <t>ulica Granitowa-Pocztowa obie strony</t>
  </si>
  <si>
    <t>ulica Granitowa 2 do ulicy Bytomskiej</t>
  </si>
  <si>
    <t>ścieżka rowerowa od ulicy Krasickiego do ulicy Powstańców Śląskich</t>
  </si>
  <si>
    <t>prawa strona od rowu do granicy z miastem Bytom</t>
  </si>
  <si>
    <t>ulica Polna obie strony od ulicy Bytomskiej do ulicy Wodnej</t>
  </si>
  <si>
    <t>obie strony wzdłuz ulicy po 2m</t>
  </si>
  <si>
    <t>ulica Krasickiego</t>
  </si>
  <si>
    <t>lewa strona obok kwiaciarni</t>
  </si>
  <si>
    <t>ciąg pieszy w stronę Renault</t>
  </si>
  <si>
    <t>wzdłuż pawilonu</t>
  </si>
  <si>
    <t>wzdłuż jezdi lewa strona do ulicy Mickiewicza oraz lewa skarpa przy domach na Uroczysku</t>
  </si>
  <si>
    <t>prawa strona od ulicy Bytomskiej do ulicy Powstańców Śląskich</t>
  </si>
  <si>
    <t>ulica Zubrzyckiego</t>
  </si>
  <si>
    <t>prawa strona do ulicy Powstańców</t>
  </si>
  <si>
    <t>lewa strona</t>
  </si>
  <si>
    <t>ulica Mickiewicza</t>
  </si>
  <si>
    <t>lewa strona przy garażach</t>
  </si>
  <si>
    <t>prawa strona do torów</t>
  </si>
  <si>
    <t>ulica Powstańców Śląskich</t>
  </si>
  <si>
    <t>lewa strona od ulicy Bytomskiej</t>
  </si>
  <si>
    <t>prawa strona przy ogrodzeniu MDK</t>
  </si>
  <si>
    <t>dwie skarpy za mostem</t>
  </si>
  <si>
    <t>trójkąt widoczności Górnicza/Kościuszki</t>
  </si>
  <si>
    <t>prawa strona od ulicy Korfantego do ulicy Zubrzyckiego</t>
  </si>
  <si>
    <t>naroże do ogrodzenia</t>
  </si>
  <si>
    <t>wzdłuż lasku do torowiska 4 m</t>
  </si>
  <si>
    <t>trójkąty widoczności do ulicy Bytomskiej</t>
  </si>
  <si>
    <t>ulica Sikorskiego</t>
  </si>
  <si>
    <t>ulica Chorzowska</t>
  </si>
  <si>
    <t>przy torowisku od ulicy Bytomskiej do ulicy 3-go Maja</t>
  </si>
  <si>
    <t>lewa strona przy torowisku do ulicy Korfantego</t>
  </si>
  <si>
    <t>naroże do ulicy Bieszczadzkiej</t>
  </si>
  <si>
    <t>wzdłuż Plant Lipińskich</t>
  </si>
  <si>
    <t>przy cmentarzu</t>
  </si>
  <si>
    <t>przy Kościele</t>
  </si>
  <si>
    <t>lewa strona naprzeciw cmentarza i kościoła</t>
  </si>
  <si>
    <t>ścieżka rowerowa Chorzowska/Barlickiego</t>
  </si>
  <si>
    <t>ścieżka rowerowa</t>
  </si>
  <si>
    <t>ulica Sądowa</t>
  </si>
  <si>
    <t>przy chodniku Sądowa 8</t>
  </si>
  <si>
    <t>pas przy parkingu</t>
  </si>
  <si>
    <t>ulica Bieszczadzka</t>
  </si>
  <si>
    <t>prawa strona od chodnika do ROD</t>
  </si>
  <si>
    <t>przy myjni samochodowej</t>
  </si>
  <si>
    <t>obok sklepu meblowego</t>
  </si>
  <si>
    <t>przy parkingach</t>
  </si>
  <si>
    <t>lewa strona od chodnika do ulicy Jasminowej</t>
  </si>
  <si>
    <t>ścieżka rowerowa od Placu Słowiańskiego do ulicy Ostatniej</t>
  </si>
  <si>
    <t>przy parkingu Plac Słowiański</t>
  </si>
  <si>
    <t>naroże z ulicy Żelaznej do ulicy Chrobrego</t>
  </si>
  <si>
    <t>ulica Chrobrego obie strony po 2m</t>
  </si>
  <si>
    <t>od Przedszkola do schronu przy ulicy Ostatniej</t>
  </si>
  <si>
    <t>ulica Bukowa</t>
  </si>
  <si>
    <t>11.</t>
  </si>
  <si>
    <t>lewa strona od ulicy Komandra wzdłuż ogrodzeń domów do końca ulicy</t>
  </si>
  <si>
    <t xml:space="preserve">powrót od granicy z Chorzowem + całość przy garażach </t>
  </si>
  <si>
    <t>lewa strona przy rozwidleniu ulic</t>
  </si>
  <si>
    <t>ciąg przy chodniku</t>
  </si>
  <si>
    <t>od cmentarza prawa strona Góry Hugona do budynku nr 111 pas 3m</t>
  </si>
  <si>
    <t>pas 3m po lewej stronie od domu nr 108-111</t>
  </si>
  <si>
    <t>pas 3m po lewej stronie od domu nr 121-94</t>
  </si>
  <si>
    <t>całość terenu wokół garaży do ogrodzen posesji</t>
  </si>
  <si>
    <t>lewa do ulicy Komandra pas przyuliczny do ścian garazy</t>
  </si>
  <si>
    <t>parking przy krzyżu</t>
  </si>
  <si>
    <t>ulica Komandra</t>
  </si>
  <si>
    <t>prawa strona od krzyża dwa naroża</t>
  </si>
  <si>
    <t>przy domach</t>
  </si>
  <si>
    <t>za zakładem kamieniarskim do garaży</t>
  </si>
  <si>
    <t>lewa strona parking + pasek przy domu</t>
  </si>
  <si>
    <t>ulica Wojska Polskiego</t>
  </si>
  <si>
    <t>prawa strona od mostu do torowiska i ogrodzenia - ciąg do budynków</t>
  </si>
  <si>
    <t>lewa strona przy ROD do granicy z Rudą Śląską</t>
  </si>
  <si>
    <t>prawa strona od ZUT Zgoda do Salezjan</t>
  </si>
  <si>
    <t>ulica Ceramiczna</t>
  </si>
  <si>
    <t>lewa strona wzdłuz chodnika do ulicy Katowickiej</t>
  </si>
  <si>
    <t>ulica Śląska</t>
  </si>
  <si>
    <t>prawa strona od ulicy Wojska Polskiego do wjazdu Lidl</t>
  </si>
  <si>
    <t xml:space="preserve">dalsza część do ulicy Zielonej </t>
  </si>
  <si>
    <t>obok torowiska domy Perspektywy</t>
  </si>
  <si>
    <t>Drogowa Trasa Średnicowa</t>
  </si>
  <si>
    <t>naroże od ulicy Komandra lewa strona do Kościoła</t>
  </si>
  <si>
    <t>przy nr domów 30-52</t>
  </si>
  <si>
    <t>przy nr domu 30</t>
  </si>
  <si>
    <t>pomiędzy numerami 44-46</t>
  </si>
  <si>
    <t>przy lewym boku budynku Sądowa 8</t>
  </si>
  <si>
    <t>ulica Granitowa przy nr 12</t>
  </si>
  <si>
    <t>skarpa przy budynku Kamionki 6-8a</t>
  </si>
  <si>
    <t>12.</t>
  </si>
  <si>
    <t>ul. Graniczna przy skrzyżowaniu z ulicą Kaliny</t>
  </si>
  <si>
    <t>od ul. Sportowej do nr 5 (lewa strona-kierunek Centrum)</t>
  </si>
  <si>
    <t>od nr 23 do 5b prawa strona - kier. Bytomska</t>
  </si>
  <si>
    <t>przy nr 42 i 32 (przy stacji trafo)</t>
  </si>
  <si>
    <t>od nr 30 - 50</t>
  </si>
  <si>
    <t>ulica Nowa</t>
  </si>
  <si>
    <t>ulica Sudecka</t>
  </si>
  <si>
    <t>od ul. Wojska Polskiego do nr 6 - prawa strona</t>
  </si>
  <si>
    <t>od ul. Bieszczadzkiej do nr 5 (ZSO nr 5) - prawa strona</t>
  </si>
  <si>
    <t>lewa strona od Bieszczadzkiej do Stawowej</t>
  </si>
  <si>
    <t>od końca boiska do ul. Stawowej - prawa strona</t>
  </si>
  <si>
    <t>ulica Wyzwolenia</t>
  </si>
  <si>
    <t>od nr 8 do nr 4 (wjazd) - prawa strona</t>
  </si>
  <si>
    <t>ulica Zielona</t>
  </si>
  <si>
    <t>zieleniec pomiędzy chodnikiem, a jezdnią dwie strony, skarpa, pas rozdziału</t>
  </si>
  <si>
    <t>zieleń wokół ronda</t>
  </si>
  <si>
    <t>prawa strona od ulicy Jodłowej do ulicy Górnej + teren przy parkingu</t>
  </si>
  <si>
    <t>skarpa wzdłuż ulicy Morcinka</t>
  </si>
  <si>
    <t>prawa strona od ul. Komandra do wjazdu przy zagrodzie śmietnikowej przy nr 42</t>
  </si>
  <si>
    <t>Zał nr 10b - Szczegółowy opis do inwentaryzacji zieleni w pasach drogowych na terenie miasta Świętochłowice</t>
  </si>
  <si>
    <t>ulica Przemysłowa</t>
  </si>
  <si>
    <t>lewa strona na całej długości stacji paliw</t>
  </si>
  <si>
    <t>prawa strona od ul. Mickiewicza na długości ok. 70 m i szerokości 8 m</t>
  </si>
  <si>
    <r>
      <t>Powierzchnia do oczyszczania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2+3+4+5+6</t>
    </r>
  </si>
  <si>
    <r>
      <t>Trawnik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</si>
  <si>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Krzewy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</si>
  <si>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Żywopłot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</si>
  <si>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Ścieżki rowerowe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</si>
  <si>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Powierzchnia do grabienia jesiennego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</si>
  <si>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Dojazd od ronda do zbiornika odparowującego</t>
  </si>
  <si>
    <t>obie strony od chodnika do jezdni</t>
  </si>
  <si>
    <t>skarpy przy parkingu na ul. Gołęszyców 14-24</t>
  </si>
  <si>
    <t>przy nr 43</t>
  </si>
  <si>
    <t>ulica Korfantego</t>
  </si>
  <si>
    <t>obie strony</t>
  </si>
  <si>
    <t>teren przy budynku nr 144 oraz naprzeciw przy nr 155A wokół stacji "Trafo"</t>
  </si>
  <si>
    <t>ulica Morcinka</t>
  </si>
  <si>
    <t>skarpa wzdłuż ul. Morcinka od 1a do 9</t>
  </si>
  <si>
    <t>parking w okolicy skrzyżowania z ul. Korfantego (przy pawilonie handlowym)</t>
  </si>
  <si>
    <t>ulica Gołęszyców</t>
  </si>
  <si>
    <t>ulica Metalowców</t>
  </si>
  <si>
    <t>skrzyżowanie z ul. Hutniczą</t>
  </si>
  <si>
    <t>od ogrodzenia za przejazdem (lewa strona w kierunku ronda) do początku budynku naprzeciw nr 1d</t>
  </si>
  <si>
    <t>od początku budynku naprzeciw nr 1b (lewa strona - kier. Rondo) do rozebranego wiaduktu</t>
  </si>
  <si>
    <t>ulica Sztygarska</t>
  </si>
  <si>
    <t>lewa strona przy skrzyżowaniu z ul. Ostatnią w Bytomiu</t>
  </si>
  <si>
    <t xml:space="preserve">od nr 39 w kier. ul. Lampego -prawa strona (2 m od krawędzi jezdni) do pierwszego budynku oraz lewa strona od wjazdu od firmy Ekoinstal (szerokość do płotu) do komina </t>
  </si>
  <si>
    <t>od nasypu kolejowego do ul. Lampego - lewa strona</t>
  </si>
  <si>
    <t>ulica Imieli</t>
  </si>
  <si>
    <t>skarpa przy firmie "Zarzecki"</t>
  </si>
  <si>
    <t>skarpa od początku garaży - lewa strona - do torów kolejowych</t>
  </si>
  <si>
    <t>przy nr 80 oraz 82-84</t>
  </si>
  <si>
    <t>od ulicy Sądowej do granicy z miastem Ruda Śląska - lewa strona - od chodnika do ogrodzenia oraz przy torowisku - 1m od chodnika i 3 m od jezdni</t>
  </si>
  <si>
    <t>od ulicy Korfantego do wiaduktu kolejowego wzdłuż ROD Zorza</t>
  </si>
  <si>
    <t>DTŚ - rondo przy stawie Marcin</t>
  </si>
  <si>
    <t>od nr 2a (początek garaży) do schodów przy nr 2 wzdłuż placu zabaw</t>
  </si>
  <si>
    <t>trójkątny trawnik przy kapliczce przy nr 10a</t>
  </si>
  <si>
    <t>na skrzyżowaniu z ul. Lampego od nr 8 do schodów na ul. Lampego</t>
  </si>
  <si>
    <t>od ul. Św. Jana do wiaduktu przy torowisku 2m od krawężnika jezdni</t>
  </si>
  <si>
    <t>skarpa przy SM Matylda - od wiaduktu do do nr 63</t>
  </si>
  <si>
    <t>przy przystanku tramwajowym na wjeździe do KMP i wież zbytkowych</t>
  </si>
  <si>
    <t>dojazd do KMP za parkingiem lewa strona oraz za wjazdem do budynku nr 14 - prawa strona na szerokości 5 m do końca jezdni</t>
  </si>
  <si>
    <t>ulica Sportowa</t>
  </si>
  <si>
    <t>za Zespołem Szkół Salezjańskich prawa strona w kierunku Rudy Śląskiej od nr 84 do 90</t>
  </si>
  <si>
    <t>od ul. Łagiewnickiej do Przedszkola Nr 9 - prawa strona pomiędzy jezdnią, a chodnikiem</t>
  </si>
  <si>
    <t>przy nr 25 od skrzyżowania z ul. Wyzwolenia do ul. Polnej</t>
  </si>
  <si>
    <r>
      <t xml:space="preserve">lewa strona od pawilonu handlowego do ulicy Ceramicznej </t>
    </r>
    <r>
      <rPr>
        <sz val="13.2"/>
        <rFont val="Arial"/>
        <family val="2"/>
      </rPr>
      <t>od ul. Drzymały skarpy po obydwu stronach chodnika</t>
    </r>
  </si>
  <si>
    <r>
      <t xml:space="preserve">od nr 21 do </t>
    </r>
    <r>
      <rPr>
        <sz val="13.2"/>
        <rFont val="Arial"/>
        <family val="2"/>
      </rPr>
      <t>29</t>
    </r>
    <r>
      <rPr>
        <sz val="12"/>
        <rFont val="Arial"/>
        <family val="2"/>
      </rPr>
      <t xml:space="preserve"> (skarpa) oraz dojście do garaży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</si>
</sst>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9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3" fontId="3" fillId="11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left" vertical="center" wrapText="1"/>
    </xf>
    <xf numFmtId="3" fontId="2" fillId="24" borderId="13" xfId="0" applyNumberFormat="1" applyFont="1" applyFill="1" applyBorder="1" applyAlignment="1">
      <alignment horizontal="left" vertical="center" wrapText="1"/>
    </xf>
    <xf numFmtId="3" fontId="2" fillId="24" borderId="14" xfId="0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7"/>
  <sheetViews>
    <sheetView tabSelected="1" view="pageBreakPreview" zoomScale="80" zoomScaleSheetLayoutView="80" zoomScalePageLayoutView="0" workbookViewId="0" topLeftCell="A1">
      <selection activeCell="A1" sqref="A1:I262"/>
    </sheetView>
  </sheetViews>
  <sheetFormatPr defaultColWidth="9.140625" defaultRowHeight="12.75"/>
  <cols>
    <col min="1" max="1" width="4.140625" style="32" customWidth="1"/>
    <col min="2" max="2" width="45.57421875" style="8" customWidth="1"/>
    <col min="3" max="3" width="14.421875" style="8" customWidth="1"/>
    <col min="4" max="4" width="11.8515625" style="8" customWidth="1"/>
    <col min="5" max="5" width="12.421875" style="8" customWidth="1"/>
    <col min="6" max="6" width="13.28125" style="8" customWidth="1"/>
    <col min="7" max="7" width="9.140625" style="8" customWidth="1"/>
    <col min="8" max="8" width="11.28125" style="8" customWidth="1"/>
    <col min="9" max="9" width="13.28125" style="8" customWidth="1"/>
    <col min="10" max="16384" width="9.140625" style="8" customWidth="1"/>
  </cols>
  <sheetData>
    <row r="1" spans="1:14" ht="15.75">
      <c r="A1" s="42" t="s">
        <v>161</v>
      </c>
      <c r="B1" s="42"/>
      <c r="C1" s="42"/>
      <c r="D1" s="42"/>
      <c r="E1" s="42"/>
      <c r="F1" s="42"/>
      <c r="G1" s="42"/>
      <c r="H1" s="42"/>
      <c r="I1" s="42"/>
      <c r="J1" s="7"/>
      <c r="K1" s="7"/>
      <c r="L1" s="7"/>
      <c r="M1" s="7"/>
      <c r="N1" s="7"/>
    </row>
    <row r="2" spans="1:14" ht="78">
      <c r="A2" s="9"/>
      <c r="B2" s="9"/>
      <c r="C2" s="9" t="s">
        <v>165</v>
      </c>
      <c r="D2" s="9" t="s">
        <v>166</v>
      </c>
      <c r="E2" s="9" t="s">
        <v>167</v>
      </c>
      <c r="F2" s="1" t="s">
        <v>168</v>
      </c>
      <c r="G2" s="9" t="s">
        <v>169</v>
      </c>
      <c r="H2" s="1" t="s">
        <v>1</v>
      </c>
      <c r="I2" s="1" t="s">
        <v>170</v>
      </c>
      <c r="J2" s="7"/>
      <c r="K2" s="7"/>
      <c r="L2" s="7"/>
      <c r="M2" s="7"/>
      <c r="N2" s="7"/>
    </row>
    <row r="3" spans="1:14" ht="15">
      <c r="A3" s="9"/>
      <c r="B3" s="9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7"/>
      <c r="K3" s="7"/>
      <c r="L3" s="7"/>
      <c r="M3" s="7"/>
      <c r="N3" s="7"/>
    </row>
    <row r="4" spans="1:46" ht="15.75">
      <c r="A4" s="39" t="s">
        <v>0</v>
      </c>
      <c r="B4" s="39"/>
      <c r="C4" s="39"/>
      <c r="D4" s="39"/>
      <c r="E4" s="39"/>
      <c r="F4" s="39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5">
      <c r="A5" s="1" t="s">
        <v>2</v>
      </c>
      <c r="B5" s="2" t="s">
        <v>3</v>
      </c>
      <c r="C5" s="1">
        <f>SUM(D5:G5)</f>
        <v>16</v>
      </c>
      <c r="D5" s="13">
        <f>16-12</f>
        <v>4</v>
      </c>
      <c r="E5" s="13">
        <v>0</v>
      </c>
      <c r="F5" s="1">
        <v>12</v>
      </c>
      <c r="G5" s="13">
        <v>0</v>
      </c>
      <c r="H5" s="1">
        <v>0</v>
      </c>
      <c r="I5" s="1">
        <f>SUM(C5*H5)</f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ht="30">
      <c r="A6" s="1" t="s">
        <v>5</v>
      </c>
      <c r="B6" s="2" t="s">
        <v>6</v>
      </c>
      <c r="C6" s="1">
        <f>SUM(D6:G6)</f>
        <v>1696</v>
      </c>
      <c r="D6" s="13">
        <f>1766-70</f>
        <v>1696</v>
      </c>
      <c r="E6" s="13">
        <v>0</v>
      </c>
      <c r="F6" s="1">
        <v>0</v>
      </c>
      <c r="G6" s="13">
        <v>0</v>
      </c>
      <c r="H6" s="1">
        <v>0</v>
      </c>
      <c r="I6" s="1">
        <f aca="true" t="shared" si="0" ref="I6:I17">SUM(C6*H6)</f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15">
      <c r="A7" s="1" t="s">
        <v>7</v>
      </c>
      <c r="B7" s="2" t="s">
        <v>10</v>
      </c>
      <c r="C7" s="1">
        <f aca="true" t="shared" si="1" ref="C7:C16">SUM(D7:G7)</f>
        <v>1240</v>
      </c>
      <c r="D7" s="13">
        <v>1240</v>
      </c>
      <c r="E7" s="13">
        <v>0</v>
      </c>
      <c r="F7" s="1">
        <v>0</v>
      </c>
      <c r="G7" s="13">
        <v>0</v>
      </c>
      <c r="H7" s="1">
        <v>1</v>
      </c>
      <c r="I7" s="1">
        <f t="shared" si="0"/>
        <v>1240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14.25" customHeight="1">
      <c r="A8" s="1" t="s">
        <v>8</v>
      </c>
      <c r="B8" s="2" t="s">
        <v>9</v>
      </c>
      <c r="C8" s="1">
        <f t="shared" si="1"/>
        <v>400</v>
      </c>
      <c r="D8" s="13">
        <v>400</v>
      </c>
      <c r="E8" s="13">
        <v>0</v>
      </c>
      <c r="F8" s="1">
        <v>0</v>
      </c>
      <c r="G8" s="13">
        <v>0</v>
      </c>
      <c r="H8" s="1">
        <v>1</v>
      </c>
      <c r="I8" s="1">
        <f t="shared" si="0"/>
        <v>400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5" customHeight="1">
      <c r="A9" s="1" t="s">
        <v>11</v>
      </c>
      <c r="B9" s="2" t="s">
        <v>12</v>
      </c>
      <c r="C9" s="1">
        <f t="shared" si="1"/>
        <v>288</v>
      </c>
      <c r="D9" s="13">
        <v>288</v>
      </c>
      <c r="E9" s="13">
        <v>0</v>
      </c>
      <c r="F9" s="1">
        <v>0</v>
      </c>
      <c r="G9" s="13">
        <v>0</v>
      </c>
      <c r="H9" s="1">
        <v>1</v>
      </c>
      <c r="I9" s="1">
        <f t="shared" si="0"/>
        <v>288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14.25" customHeight="1">
      <c r="A10" s="1" t="s">
        <v>13</v>
      </c>
      <c r="B10" s="2" t="s">
        <v>14</v>
      </c>
      <c r="C10" s="1">
        <f t="shared" si="1"/>
        <v>410</v>
      </c>
      <c r="D10" s="13">
        <f>410-390</f>
        <v>20</v>
      </c>
      <c r="E10" s="13">
        <v>0</v>
      </c>
      <c r="F10" s="1">
        <v>390</v>
      </c>
      <c r="G10" s="13">
        <v>0</v>
      </c>
      <c r="H10" s="1">
        <v>2</v>
      </c>
      <c r="I10" s="1">
        <f t="shared" si="0"/>
        <v>820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ht="13.5" customHeight="1">
      <c r="A11" s="1" t="s">
        <v>15</v>
      </c>
      <c r="B11" s="2" t="s">
        <v>16</v>
      </c>
      <c r="C11" s="1">
        <f t="shared" si="1"/>
        <v>595</v>
      </c>
      <c r="D11" s="13">
        <v>595</v>
      </c>
      <c r="E11" s="13">
        <v>0</v>
      </c>
      <c r="F11" s="1">
        <v>0</v>
      </c>
      <c r="G11" s="13">
        <v>0</v>
      </c>
      <c r="H11" s="1">
        <v>1</v>
      </c>
      <c r="I11" s="1">
        <f t="shared" si="0"/>
        <v>595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5">
      <c r="A12" s="1" t="s">
        <v>17</v>
      </c>
      <c r="B12" s="2" t="s">
        <v>18</v>
      </c>
      <c r="C12" s="1">
        <f t="shared" si="1"/>
        <v>627</v>
      </c>
      <c r="D12" s="13">
        <v>627</v>
      </c>
      <c r="E12" s="13">
        <v>0</v>
      </c>
      <c r="F12" s="1">
        <v>0</v>
      </c>
      <c r="G12" s="13">
        <v>0</v>
      </c>
      <c r="H12" s="1">
        <v>1</v>
      </c>
      <c r="I12" s="1">
        <f t="shared" si="0"/>
        <v>627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5">
      <c r="A13" s="1" t="s">
        <v>19</v>
      </c>
      <c r="B13" s="2" t="s">
        <v>20</v>
      </c>
      <c r="C13" s="1">
        <f t="shared" si="1"/>
        <v>60</v>
      </c>
      <c r="D13" s="13">
        <v>60</v>
      </c>
      <c r="E13" s="13">
        <v>0</v>
      </c>
      <c r="F13" s="1">
        <v>0</v>
      </c>
      <c r="G13" s="13">
        <v>0</v>
      </c>
      <c r="H13" s="1">
        <v>2</v>
      </c>
      <c r="I13" s="1">
        <f t="shared" si="0"/>
        <v>120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ht="18" customHeight="1">
      <c r="A14" s="1" t="s">
        <v>21</v>
      </c>
      <c r="B14" s="2" t="s">
        <v>22</v>
      </c>
      <c r="C14" s="1">
        <f t="shared" si="1"/>
        <v>242</v>
      </c>
      <c r="D14" s="13">
        <v>242</v>
      </c>
      <c r="E14" s="13">
        <v>0</v>
      </c>
      <c r="F14" s="1">
        <v>0</v>
      </c>
      <c r="G14" s="13">
        <v>0</v>
      </c>
      <c r="H14" s="1">
        <v>2</v>
      </c>
      <c r="I14" s="1">
        <f t="shared" si="0"/>
        <v>484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5" customHeight="1">
      <c r="A15" s="1">
        <v>11</v>
      </c>
      <c r="B15" s="2" t="s">
        <v>23</v>
      </c>
      <c r="C15" s="1">
        <f t="shared" si="1"/>
        <v>1654</v>
      </c>
      <c r="D15" s="13">
        <v>1654</v>
      </c>
      <c r="E15" s="13">
        <v>0</v>
      </c>
      <c r="F15" s="1">
        <v>0</v>
      </c>
      <c r="G15" s="13">
        <v>0</v>
      </c>
      <c r="H15" s="1">
        <v>0</v>
      </c>
      <c r="I15" s="1">
        <f t="shared" si="0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5">
      <c r="A16" s="1">
        <v>12</v>
      </c>
      <c r="B16" s="2" t="s">
        <v>24</v>
      </c>
      <c r="C16" s="1">
        <f t="shared" si="1"/>
        <v>390</v>
      </c>
      <c r="D16" s="13">
        <v>390</v>
      </c>
      <c r="E16" s="13">
        <v>0</v>
      </c>
      <c r="F16" s="1">
        <v>0</v>
      </c>
      <c r="G16" s="13">
        <v>0</v>
      </c>
      <c r="H16" s="1">
        <v>0</v>
      </c>
      <c r="I16" s="1">
        <f t="shared" si="0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35" customFormat="1" ht="15" customHeight="1">
      <c r="A17" s="1">
        <v>13</v>
      </c>
      <c r="B17" s="2" t="s">
        <v>57</v>
      </c>
      <c r="C17" s="1">
        <f>SUM(D17:G17)</f>
        <v>270</v>
      </c>
      <c r="D17" s="13">
        <v>270</v>
      </c>
      <c r="E17" s="13">
        <v>0</v>
      </c>
      <c r="F17" s="1">
        <v>0</v>
      </c>
      <c r="G17" s="13">
        <v>0</v>
      </c>
      <c r="H17" s="1">
        <v>1</v>
      </c>
      <c r="I17" s="1">
        <f t="shared" si="0"/>
        <v>270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s="35" customFormat="1" ht="32.25" customHeight="1">
      <c r="A18" s="1">
        <v>14</v>
      </c>
      <c r="B18" s="3" t="s">
        <v>207</v>
      </c>
      <c r="C18" s="4">
        <f>SUM(D18:G18)</f>
        <v>248</v>
      </c>
      <c r="D18" s="14">
        <v>191</v>
      </c>
      <c r="E18" s="14">
        <v>0</v>
      </c>
      <c r="F18" s="4">
        <v>57</v>
      </c>
      <c r="G18" s="14">
        <v>0</v>
      </c>
      <c r="H18" s="4">
        <v>2</v>
      </c>
      <c r="I18" s="4">
        <f>SUM(C18*H18)</f>
        <v>496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ht="25.5" customHeight="1">
      <c r="A19" s="1"/>
      <c r="B19" s="5" t="s">
        <v>27</v>
      </c>
      <c r="C19" s="6">
        <f>SUM(C5:C18)</f>
        <v>8136</v>
      </c>
      <c r="D19" s="15">
        <f>SUM(D5:D18)</f>
        <v>7677</v>
      </c>
      <c r="E19" s="6">
        <f>SUM(E5:E18)</f>
        <v>0</v>
      </c>
      <c r="F19" s="6">
        <f>SUM(F5:F18)</f>
        <v>459</v>
      </c>
      <c r="G19" s="15">
        <f>SUM(G5:G18)</f>
        <v>0</v>
      </c>
      <c r="H19" s="16"/>
      <c r="I19" s="6">
        <f>SUM(I5:I18)</f>
        <v>5340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ht="25.5" customHeight="1">
      <c r="A20" s="1"/>
      <c r="B20" s="5"/>
      <c r="C20" s="18"/>
      <c r="D20" s="36"/>
      <c r="E20" s="18"/>
      <c r="F20" s="18"/>
      <c r="G20" s="36"/>
      <c r="H20" s="4"/>
      <c r="I20" s="1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ht="25.5" customHeight="1">
      <c r="A21" s="46" t="s">
        <v>181</v>
      </c>
      <c r="B21" s="46"/>
      <c r="C21" s="46"/>
      <c r="D21" s="46"/>
      <c r="E21" s="46"/>
      <c r="F21" s="46"/>
      <c r="G21" s="48"/>
      <c r="H21" s="48"/>
      <c r="I21" s="4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ht="25.5" customHeight="1">
      <c r="A22" s="4">
        <v>1</v>
      </c>
      <c r="B22" s="2" t="s">
        <v>26</v>
      </c>
      <c r="C22" s="1">
        <f>SUM(D22:G22)</f>
        <v>1334</v>
      </c>
      <c r="D22" s="13">
        <v>1334</v>
      </c>
      <c r="E22" s="13">
        <v>0</v>
      </c>
      <c r="F22" s="1">
        <v>0</v>
      </c>
      <c r="G22" s="13">
        <v>0</v>
      </c>
      <c r="H22" s="1">
        <v>0</v>
      </c>
      <c r="I22" s="1">
        <f>SUM(C22*H22)</f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ht="31.5" customHeight="1">
      <c r="A23" s="1">
        <v>2</v>
      </c>
      <c r="B23" s="3" t="s">
        <v>173</v>
      </c>
      <c r="C23" s="4">
        <f>SUM(D23:G23)</f>
        <v>402</v>
      </c>
      <c r="D23" s="14">
        <v>402</v>
      </c>
      <c r="E23" s="14">
        <v>0</v>
      </c>
      <c r="F23" s="4">
        <v>0</v>
      </c>
      <c r="G23" s="14">
        <v>0</v>
      </c>
      <c r="H23" s="4">
        <v>0</v>
      </c>
      <c r="I23" s="4">
        <f>SUM(C23*H23)</f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ht="25.5" customHeight="1">
      <c r="A24" s="1"/>
      <c r="B24" s="5" t="s">
        <v>27</v>
      </c>
      <c r="C24" s="6">
        <f>SUM(C22:C23)</f>
        <v>1736</v>
      </c>
      <c r="D24" s="6">
        <f>SUM(D22:D23)</f>
        <v>1736</v>
      </c>
      <c r="E24" s="6">
        <v>0</v>
      </c>
      <c r="F24" s="6">
        <v>0</v>
      </c>
      <c r="G24" s="6">
        <v>0</v>
      </c>
      <c r="H24" s="6"/>
      <c r="I24" s="6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ht="25.5" customHeight="1">
      <c r="A25" s="4"/>
      <c r="B25" s="18"/>
      <c r="C25" s="18"/>
      <c r="D25" s="18"/>
      <c r="E25" s="18"/>
      <c r="F25" s="18"/>
      <c r="G25" s="18"/>
      <c r="H25" s="18"/>
      <c r="I25" s="18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ht="25.5" customHeight="1">
      <c r="A26" s="46" t="s">
        <v>190</v>
      </c>
      <c r="B26" s="48"/>
      <c r="C26" s="48"/>
      <c r="D26" s="48"/>
      <c r="E26" s="48"/>
      <c r="F26" s="48"/>
      <c r="G26" s="48"/>
      <c r="H26" s="48"/>
      <c r="I26" s="4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ht="25.5" customHeight="1">
      <c r="A27" s="4">
        <v>1</v>
      </c>
      <c r="B27" s="3" t="s">
        <v>191</v>
      </c>
      <c r="C27" s="4">
        <f>SUM(D27:G27)</f>
        <v>393</v>
      </c>
      <c r="D27" s="4">
        <v>290</v>
      </c>
      <c r="E27" s="4">
        <v>103</v>
      </c>
      <c r="F27" s="4">
        <v>0</v>
      </c>
      <c r="G27" s="4">
        <v>0</v>
      </c>
      <c r="H27" s="4">
        <v>1</v>
      </c>
      <c r="I27" s="4">
        <f>SUM(C27*H27)</f>
        <v>393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ht="32.25" customHeight="1">
      <c r="A28" s="4">
        <v>2</v>
      </c>
      <c r="B28" s="3" t="s">
        <v>192</v>
      </c>
      <c r="C28" s="4">
        <f>SUM(D28:G28)</f>
        <v>360</v>
      </c>
      <c r="D28" s="4">
        <v>360</v>
      </c>
      <c r="E28" s="4">
        <v>0</v>
      </c>
      <c r="F28" s="4">
        <v>0</v>
      </c>
      <c r="G28" s="4">
        <v>0</v>
      </c>
      <c r="H28" s="4">
        <v>1</v>
      </c>
      <c r="I28" s="4">
        <f>SUM(C28*H28)</f>
        <v>360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ht="25.5" customHeight="1">
      <c r="A29" s="1"/>
      <c r="B29" s="5" t="s">
        <v>27</v>
      </c>
      <c r="C29" s="6">
        <f>SUM(C27:C28)</f>
        <v>753</v>
      </c>
      <c r="D29" s="6">
        <f>SUM(D27:D28)</f>
        <v>650</v>
      </c>
      <c r="E29" s="6">
        <f>SUM(E27:E28)</f>
        <v>103</v>
      </c>
      <c r="F29" s="6">
        <f>SUM(F27:F28)</f>
        <v>0</v>
      </c>
      <c r="G29" s="6">
        <f>SUM(G27:G28)</f>
        <v>0</v>
      </c>
      <c r="H29" s="6"/>
      <c r="I29" s="6">
        <f>SUM(I27:I28)</f>
        <v>753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ht="15">
      <c r="A30" s="1"/>
      <c r="B30" s="1"/>
      <c r="C30" s="1"/>
      <c r="D30" s="1"/>
      <c r="E30" s="1"/>
      <c r="F30" s="1"/>
      <c r="G30" s="1"/>
      <c r="H30" s="1"/>
      <c r="I30" s="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9" s="17" customFormat="1" ht="15.75">
      <c r="A31" s="39" t="s">
        <v>28</v>
      </c>
      <c r="B31" s="40"/>
      <c r="C31" s="40"/>
      <c r="D31" s="40"/>
      <c r="E31" s="40"/>
      <c r="F31" s="40"/>
      <c r="G31" s="40"/>
      <c r="H31" s="40"/>
      <c r="I31" s="40"/>
    </row>
    <row r="32" spans="1:46" ht="30">
      <c r="A32" s="1" t="s">
        <v>2</v>
      </c>
      <c r="B32" s="2" t="s">
        <v>29</v>
      </c>
      <c r="C32" s="1">
        <f>SUM(D32:G32)</f>
        <v>667</v>
      </c>
      <c r="D32" s="1">
        <f>667-30</f>
        <v>637</v>
      </c>
      <c r="E32" s="1">
        <v>30</v>
      </c>
      <c r="F32" s="1">
        <v>0</v>
      </c>
      <c r="G32" s="1">
        <v>0</v>
      </c>
      <c r="H32" s="1">
        <v>2</v>
      </c>
      <c r="I32" s="1">
        <f>C32*2</f>
        <v>1334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15">
      <c r="A33" s="1" t="s">
        <v>5</v>
      </c>
      <c r="B33" s="2" t="s">
        <v>30</v>
      </c>
      <c r="C33" s="1">
        <f>SUM(D33:G33)</f>
        <v>313</v>
      </c>
      <c r="D33" s="1">
        <f>331-18</f>
        <v>313</v>
      </c>
      <c r="E33" s="1">
        <v>0</v>
      </c>
      <c r="F33" s="1">
        <v>0</v>
      </c>
      <c r="G33" s="1">
        <v>0</v>
      </c>
      <c r="H33" s="1">
        <v>2</v>
      </c>
      <c r="I33" s="1">
        <f>C33*2</f>
        <v>626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ht="15">
      <c r="A34" s="1" t="s">
        <v>7</v>
      </c>
      <c r="B34" s="2" t="s">
        <v>31</v>
      </c>
      <c r="C34" s="1">
        <f>SUM(D34:G34)</f>
        <v>1363</v>
      </c>
      <c r="D34" s="1">
        <v>1363</v>
      </c>
      <c r="E34" s="1">
        <v>0</v>
      </c>
      <c r="F34" s="1">
        <v>0</v>
      </c>
      <c r="G34" s="1">
        <v>0</v>
      </c>
      <c r="H34" s="1">
        <v>2</v>
      </c>
      <c r="I34" s="1">
        <f>C34*2</f>
        <v>2726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12.75" customHeight="1">
      <c r="A35" s="1" t="s">
        <v>8</v>
      </c>
      <c r="B35" s="2" t="s">
        <v>32</v>
      </c>
      <c r="C35" s="1">
        <f>SUM(D35:G35)</f>
        <v>1465</v>
      </c>
      <c r="D35" s="1">
        <v>1465</v>
      </c>
      <c r="E35" s="1">
        <v>0</v>
      </c>
      <c r="F35" s="1">
        <v>0</v>
      </c>
      <c r="G35" s="1">
        <v>0</v>
      </c>
      <c r="H35" s="1">
        <v>2</v>
      </c>
      <c r="I35" s="1">
        <f>C35*2</f>
        <v>2930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30">
      <c r="A36" s="1" t="s">
        <v>11</v>
      </c>
      <c r="B36" s="2" t="s">
        <v>158</v>
      </c>
      <c r="C36" s="1">
        <v>784</v>
      </c>
      <c r="D36" s="1">
        <v>699</v>
      </c>
      <c r="E36" s="1">
        <v>85</v>
      </c>
      <c r="F36" s="1">
        <v>0</v>
      </c>
      <c r="G36" s="1">
        <v>0</v>
      </c>
      <c r="H36" s="1">
        <v>2</v>
      </c>
      <c r="I36" s="1">
        <f>C36*2</f>
        <v>1568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15.75">
      <c r="A37" s="1"/>
      <c r="B37" s="5" t="s">
        <v>27</v>
      </c>
      <c r="C37" s="6">
        <f>SUM(C32:C36)</f>
        <v>4592</v>
      </c>
      <c r="D37" s="6">
        <f>SUM(D32:D36)</f>
        <v>4477</v>
      </c>
      <c r="E37" s="6">
        <f>SUM(E32:E36)</f>
        <v>115</v>
      </c>
      <c r="F37" s="6">
        <f>SUM(F32:F36)</f>
        <v>0</v>
      </c>
      <c r="G37" s="6">
        <f>SUM(G32:G36)</f>
        <v>0</v>
      </c>
      <c r="H37" s="6"/>
      <c r="I37" s="6">
        <f>SUM(I32:I36)</f>
        <v>9184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ht="15.75">
      <c r="A38" s="1"/>
      <c r="B38" s="5"/>
      <c r="C38" s="18"/>
      <c r="D38" s="18"/>
      <c r="E38" s="18"/>
      <c r="F38" s="18"/>
      <c r="G38" s="18"/>
      <c r="H38" s="18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ht="15" customHeight="1">
      <c r="A39" s="46" t="s">
        <v>204</v>
      </c>
      <c r="B39" s="48"/>
      <c r="C39" s="48"/>
      <c r="D39" s="48"/>
      <c r="E39" s="48"/>
      <c r="F39" s="48"/>
      <c r="G39" s="48"/>
      <c r="H39" s="48"/>
      <c r="I39" s="4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45">
      <c r="A40" s="4">
        <v>1</v>
      </c>
      <c r="B40" s="3" t="s">
        <v>206</v>
      </c>
      <c r="C40" s="4">
        <v>367</v>
      </c>
      <c r="D40" s="4">
        <v>367</v>
      </c>
      <c r="E40" s="4">
        <v>0</v>
      </c>
      <c r="F40" s="4">
        <v>0</v>
      </c>
      <c r="G40" s="4">
        <v>0</v>
      </c>
      <c r="H40" s="4">
        <v>2</v>
      </c>
      <c r="I40" s="4">
        <f>SUM(C40:G40)</f>
        <v>734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5.75">
      <c r="A41" s="4"/>
      <c r="B41" s="5" t="s">
        <v>27</v>
      </c>
      <c r="C41" s="6">
        <f>SUM(C40)</f>
        <v>367</v>
      </c>
      <c r="D41" s="6">
        <f>SUM(D40)</f>
        <v>367</v>
      </c>
      <c r="E41" s="6">
        <f>SUM(E40)</f>
        <v>0</v>
      </c>
      <c r="F41" s="6">
        <f>SUM(F36:F40)</f>
        <v>0</v>
      </c>
      <c r="G41" s="6">
        <f>SUM(G36:G40)</f>
        <v>0</v>
      </c>
      <c r="H41" s="6"/>
      <c r="I41" s="6">
        <f>SUM(I40)</f>
        <v>734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ht="15">
      <c r="A42" s="1"/>
      <c r="B42" s="1"/>
      <c r="C42" s="1"/>
      <c r="D42" s="1"/>
      <c r="E42" s="1"/>
      <c r="F42" s="1"/>
      <c r="G42" s="1"/>
      <c r="H42" s="1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ht="15.75">
      <c r="A43" s="39" t="s">
        <v>33</v>
      </c>
      <c r="B43" s="39"/>
      <c r="C43" s="39"/>
      <c r="D43" s="39"/>
      <c r="E43" s="39"/>
      <c r="F43" s="39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ht="30">
      <c r="A44" s="1" t="s">
        <v>2</v>
      </c>
      <c r="B44" s="2" t="s">
        <v>34</v>
      </c>
      <c r="C44" s="1">
        <f>SUM(D44:G44)</f>
        <v>2592</v>
      </c>
      <c r="D44" s="1">
        <v>2592</v>
      </c>
      <c r="E44" s="1">
        <v>0</v>
      </c>
      <c r="F44" s="1">
        <v>0</v>
      </c>
      <c r="G44" s="1">
        <v>0</v>
      </c>
      <c r="H44" s="1">
        <v>2</v>
      </c>
      <c r="I44" s="1">
        <f>SUM(C44*H44)</f>
        <v>5184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ht="15">
      <c r="A45" s="1" t="s">
        <v>5</v>
      </c>
      <c r="B45" s="2" t="s">
        <v>35</v>
      </c>
      <c r="C45" s="1">
        <f aca="true" t="shared" si="2" ref="C45:C55">SUM(D45:G45)</f>
        <v>960</v>
      </c>
      <c r="D45" s="1">
        <v>960</v>
      </c>
      <c r="E45" s="1">
        <v>0</v>
      </c>
      <c r="F45" s="1">
        <v>0</v>
      </c>
      <c r="G45" s="1">
        <v>0</v>
      </c>
      <c r="H45" s="1">
        <v>1</v>
      </c>
      <c r="I45" s="1">
        <f aca="true" t="shared" si="3" ref="I45:I57">SUM(C45*H45)</f>
        <v>960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ht="15">
      <c r="A46" s="1" t="s">
        <v>7</v>
      </c>
      <c r="B46" s="2" t="s">
        <v>36</v>
      </c>
      <c r="C46" s="1">
        <f t="shared" si="2"/>
        <v>200</v>
      </c>
      <c r="D46" s="1">
        <v>200</v>
      </c>
      <c r="E46" s="1">
        <v>0</v>
      </c>
      <c r="F46" s="1">
        <v>0</v>
      </c>
      <c r="G46" s="1">
        <v>0</v>
      </c>
      <c r="H46" s="1">
        <v>2</v>
      </c>
      <c r="I46" s="1">
        <f t="shared" si="3"/>
        <v>400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15">
      <c r="A47" s="1" t="s">
        <v>8</v>
      </c>
      <c r="B47" s="2" t="s">
        <v>37</v>
      </c>
      <c r="C47" s="1">
        <f t="shared" si="2"/>
        <v>85</v>
      </c>
      <c r="D47" s="1">
        <v>85</v>
      </c>
      <c r="E47" s="1">
        <v>0</v>
      </c>
      <c r="F47" s="1">
        <v>0</v>
      </c>
      <c r="G47" s="1">
        <v>0</v>
      </c>
      <c r="H47" s="1">
        <v>0</v>
      </c>
      <c r="I47" s="1">
        <f t="shared" si="3"/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ht="15">
      <c r="A48" s="1" t="s">
        <v>11</v>
      </c>
      <c r="B48" s="2" t="s">
        <v>38</v>
      </c>
      <c r="C48" s="1">
        <f t="shared" si="2"/>
        <v>736</v>
      </c>
      <c r="D48" s="1">
        <f>736-62</f>
        <v>674</v>
      </c>
      <c r="E48" s="1">
        <v>62</v>
      </c>
      <c r="F48" s="1">
        <v>0</v>
      </c>
      <c r="G48" s="1">
        <v>0</v>
      </c>
      <c r="H48" s="1">
        <v>2</v>
      </c>
      <c r="I48" s="1">
        <f t="shared" si="3"/>
        <v>1472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15">
      <c r="A49" s="1" t="s">
        <v>13</v>
      </c>
      <c r="B49" s="2" t="s">
        <v>39</v>
      </c>
      <c r="C49" s="1">
        <f t="shared" si="2"/>
        <v>272</v>
      </c>
      <c r="D49" s="1">
        <f>272-22</f>
        <v>250</v>
      </c>
      <c r="E49" s="1">
        <v>22</v>
      </c>
      <c r="F49" s="1">
        <v>0</v>
      </c>
      <c r="G49" s="1">
        <v>0</v>
      </c>
      <c r="H49" s="1">
        <v>2</v>
      </c>
      <c r="I49" s="1">
        <f t="shared" si="3"/>
        <v>544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ht="15">
      <c r="A50" s="1" t="s">
        <v>15</v>
      </c>
      <c r="B50" s="2" t="s">
        <v>40</v>
      </c>
      <c r="C50" s="1">
        <f t="shared" si="2"/>
        <v>132</v>
      </c>
      <c r="D50" s="1">
        <v>132</v>
      </c>
      <c r="E50" s="1">
        <v>0</v>
      </c>
      <c r="F50" s="1">
        <v>0</v>
      </c>
      <c r="G50" s="1">
        <v>0</v>
      </c>
      <c r="H50" s="1">
        <v>0</v>
      </c>
      <c r="I50" s="1">
        <f t="shared" si="3"/>
        <v>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ht="15">
      <c r="A51" s="1" t="s">
        <v>17</v>
      </c>
      <c r="B51" s="2" t="s">
        <v>41</v>
      </c>
      <c r="C51" s="1">
        <f t="shared" si="2"/>
        <v>670</v>
      </c>
      <c r="D51" s="1">
        <v>670</v>
      </c>
      <c r="E51" s="1">
        <v>0</v>
      </c>
      <c r="F51" s="1">
        <v>0</v>
      </c>
      <c r="G51" s="1">
        <v>0</v>
      </c>
      <c r="H51" s="1">
        <v>0</v>
      </c>
      <c r="I51" s="1">
        <f t="shared" si="3"/>
        <v>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ht="15">
      <c r="A52" s="1" t="s">
        <v>19</v>
      </c>
      <c r="B52" s="2" t="s">
        <v>42</v>
      </c>
      <c r="C52" s="1">
        <f t="shared" si="2"/>
        <v>423</v>
      </c>
      <c r="D52" s="1">
        <v>423</v>
      </c>
      <c r="E52" s="1">
        <v>0</v>
      </c>
      <c r="F52" s="1">
        <v>0</v>
      </c>
      <c r="G52" s="1">
        <v>0</v>
      </c>
      <c r="H52" s="1">
        <v>1</v>
      </c>
      <c r="I52" s="1">
        <f t="shared" si="3"/>
        <v>423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ht="30">
      <c r="A53" s="1" t="s">
        <v>21</v>
      </c>
      <c r="B53" s="2" t="s">
        <v>43</v>
      </c>
      <c r="C53" s="1">
        <f t="shared" si="2"/>
        <v>124</v>
      </c>
      <c r="D53" s="1">
        <v>124</v>
      </c>
      <c r="E53" s="1">
        <v>0</v>
      </c>
      <c r="F53" s="1">
        <v>0</v>
      </c>
      <c r="G53" s="1">
        <v>0</v>
      </c>
      <c r="H53" s="1">
        <v>2</v>
      </c>
      <c r="I53" s="1">
        <f t="shared" si="3"/>
        <v>248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30">
      <c r="A54" s="1" t="s">
        <v>107</v>
      </c>
      <c r="B54" s="2" t="s">
        <v>140</v>
      </c>
      <c r="C54" s="1">
        <f>SUM(D54:G54)</f>
        <v>311</v>
      </c>
      <c r="D54" s="1">
        <v>311</v>
      </c>
      <c r="E54" s="1">
        <v>0</v>
      </c>
      <c r="F54" s="1">
        <v>0</v>
      </c>
      <c r="G54" s="1">
        <v>0</v>
      </c>
      <c r="H54" s="1">
        <v>1</v>
      </c>
      <c r="I54" s="1">
        <f>SUM(C54*H54)</f>
        <v>311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ht="30">
      <c r="A55" s="1" t="s">
        <v>141</v>
      </c>
      <c r="B55" s="3" t="s">
        <v>143</v>
      </c>
      <c r="C55" s="4">
        <f t="shared" si="2"/>
        <v>1300</v>
      </c>
      <c r="D55" s="4">
        <v>1300</v>
      </c>
      <c r="E55" s="4">
        <v>0</v>
      </c>
      <c r="F55" s="4">
        <v>0</v>
      </c>
      <c r="G55" s="4">
        <v>0</v>
      </c>
      <c r="H55" s="4">
        <v>2</v>
      </c>
      <c r="I55" s="4">
        <f t="shared" si="3"/>
        <v>2600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ht="15">
      <c r="A56" s="1">
        <v>13</v>
      </c>
      <c r="B56" s="3" t="s">
        <v>198</v>
      </c>
      <c r="C56" s="4">
        <v>119</v>
      </c>
      <c r="D56" s="4">
        <v>119</v>
      </c>
      <c r="E56" s="4">
        <v>0</v>
      </c>
      <c r="F56" s="4">
        <v>0</v>
      </c>
      <c r="G56" s="4">
        <v>0</v>
      </c>
      <c r="H56" s="4">
        <v>2</v>
      </c>
      <c r="I56" s="4">
        <f t="shared" si="3"/>
        <v>238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ht="30">
      <c r="A57" s="1">
        <v>14</v>
      </c>
      <c r="B57" s="3" t="s">
        <v>199</v>
      </c>
      <c r="C57" s="4">
        <v>60</v>
      </c>
      <c r="D57" s="4">
        <v>60</v>
      </c>
      <c r="E57" s="4"/>
      <c r="F57" s="4"/>
      <c r="G57" s="4"/>
      <c r="H57" s="4">
        <v>2</v>
      </c>
      <c r="I57" s="4">
        <f t="shared" si="3"/>
        <v>120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ht="15.75">
      <c r="A58" s="1"/>
      <c r="B58" s="5" t="s">
        <v>27</v>
      </c>
      <c r="C58" s="6">
        <f>SUM(C44:C57)</f>
        <v>7984</v>
      </c>
      <c r="D58" s="6">
        <f>SUM(D44:D57)</f>
        <v>7900</v>
      </c>
      <c r="E58" s="6">
        <f>SUM(E44:E56)</f>
        <v>84</v>
      </c>
      <c r="F58" s="6">
        <f>SUM(F44:F56)</f>
        <v>0</v>
      </c>
      <c r="G58" s="6">
        <v>0</v>
      </c>
      <c r="H58" s="6"/>
      <c r="I58" s="6">
        <f>SUM(I44:I57)</f>
        <v>12500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ht="15">
      <c r="A59" s="1"/>
      <c r="B59" s="1"/>
      <c r="C59" s="1"/>
      <c r="D59" s="1"/>
      <c r="E59" s="1"/>
      <c r="F59" s="1"/>
      <c r="G59" s="1"/>
      <c r="H59" s="1"/>
      <c r="I59" s="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ht="15">
      <c r="A60" s="39" t="s">
        <v>44</v>
      </c>
      <c r="B60" s="41"/>
      <c r="C60" s="41"/>
      <c r="D60" s="41"/>
      <c r="E60" s="41"/>
      <c r="F60" s="41"/>
      <c r="G60" s="41"/>
      <c r="H60" s="41"/>
      <c r="I60" s="4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ht="30">
      <c r="A61" s="1" t="s">
        <v>2</v>
      </c>
      <c r="B61" s="2" t="s">
        <v>45</v>
      </c>
      <c r="C61" s="1">
        <f>SUM(D61:G61)</f>
        <v>1228</v>
      </c>
      <c r="D61" s="1">
        <v>1116</v>
      </c>
      <c r="E61" s="1">
        <v>112</v>
      </c>
      <c r="F61" s="1">
        <v>0</v>
      </c>
      <c r="G61" s="1">
        <v>0</v>
      </c>
      <c r="H61" s="1">
        <v>1</v>
      </c>
      <c r="I61" s="1">
        <f>SUM(C61*H61)</f>
        <v>1228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ht="30">
      <c r="A62" s="1">
        <v>2</v>
      </c>
      <c r="B62" s="3" t="s">
        <v>197</v>
      </c>
      <c r="C62" s="4">
        <f>SUM(D62:G62)</f>
        <v>60</v>
      </c>
      <c r="D62" s="4">
        <v>60</v>
      </c>
      <c r="E62" s="4">
        <v>0</v>
      </c>
      <c r="F62" s="4">
        <v>0</v>
      </c>
      <c r="G62" s="4"/>
      <c r="H62" s="4">
        <v>1</v>
      </c>
      <c r="I62" s="4">
        <f>SUM(C62*H62)</f>
        <v>60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ht="15.75">
      <c r="A63" s="1"/>
      <c r="B63" s="5" t="s">
        <v>27</v>
      </c>
      <c r="C63" s="6">
        <f>SUM(C61:C62)</f>
        <v>1288</v>
      </c>
      <c r="D63" s="6">
        <f>SUM(D61:D62)</f>
        <v>1176</v>
      </c>
      <c r="E63" s="6">
        <f>SUM(E61:E62)</f>
        <v>112</v>
      </c>
      <c r="F63" s="6">
        <v>0</v>
      </c>
      <c r="G63" s="6">
        <v>0</v>
      </c>
      <c r="H63" s="6"/>
      <c r="I63" s="6">
        <f>SUM(I61:I62)</f>
        <v>1288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ht="15.75">
      <c r="A64" s="1"/>
      <c r="B64" s="5"/>
      <c r="C64" s="18"/>
      <c r="D64" s="18"/>
      <c r="E64" s="18"/>
      <c r="F64" s="18"/>
      <c r="G64" s="18"/>
      <c r="H64" s="18"/>
      <c r="I64" s="1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ht="15.75">
      <c r="A65" s="46" t="s">
        <v>186</v>
      </c>
      <c r="B65" s="46"/>
      <c r="C65" s="46"/>
      <c r="D65" s="46"/>
      <c r="E65" s="46"/>
      <c r="F65" s="46"/>
      <c r="G65" s="46"/>
      <c r="H65" s="46"/>
      <c r="I65" s="46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ht="30">
      <c r="A66" s="4">
        <v>1</v>
      </c>
      <c r="B66" s="3" t="s">
        <v>187</v>
      </c>
      <c r="C66" s="4">
        <f>SUM(D66:G66)</f>
        <v>66</v>
      </c>
      <c r="D66" s="4">
        <v>66</v>
      </c>
      <c r="E66" s="4"/>
      <c r="F66" s="4"/>
      <c r="G66" s="4"/>
      <c r="H66" s="4">
        <v>1</v>
      </c>
      <c r="I66" s="4">
        <f>SUM(C66*H66)</f>
        <v>66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ht="75">
      <c r="A67" s="4">
        <v>2</v>
      </c>
      <c r="B67" s="3" t="s">
        <v>188</v>
      </c>
      <c r="C67" s="4">
        <f>SUM(D67:G67)</f>
        <v>1398</v>
      </c>
      <c r="D67" s="4">
        <v>1398</v>
      </c>
      <c r="E67" s="4"/>
      <c r="F67" s="4"/>
      <c r="G67" s="4"/>
      <c r="H67" s="4">
        <v>1</v>
      </c>
      <c r="I67" s="4">
        <f>SUM(C67*H67)</f>
        <v>1398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ht="30">
      <c r="A68" s="4">
        <v>3</v>
      </c>
      <c r="B68" s="3" t="s">
        <v>189</v>
      </c>
      <c r="C68" s="4">
        <f>SUM(D68:G68)</f>
        <v>179</v>
      </c>
      <c r="D68" s="4">
        <v>179</v>
      </c>
      <c r="E68" s="4"/>
      <c r="F68" s="4"/>
      <c r="G68" s="4"/>
      <c r="H68" s="4">
        <v>1</v>
      </c>
      <c r="I68" s="4">
        <f>SUM(C68*H68)</f>
        <v>179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ht="15.75">
      <c r="A69" s="1"/>
      <c r="B69" s="5" t="s">
        <v>27</v>
      </c>
      <c r="C69" s="16">
        <f>SUM(C66:C68)</f>
        <v>1643</v>
      </c>
      <c r="D69" s="16">
        <f>SUM(D66:D68)</f>
        <v>1643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1643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ht="15.75">
      <c r="A70" s="1"/>
      <c r="B70" s="5"/>
      <c r="C70" s="18"/>
      <c r="D70" s="18"/>
      <c r="E70" s="18"/>
      <c r="F70" s="18"/>
      <c r="G70" s="18"/>
      <c r="H70" s="18"/>
      <c r="I70" s="1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ht="15.75">
      <c r="A71" s="1"/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ht="15">
      <c r="A72" s="1"/>
      <c r="B72" s="1"/>
      <c r="C72" s="1"/>
      <c r="D72" s="1"/>
      <c r="E72" s="1"/>
      <c r="F72" s="1"/>
      <c r="G72" s="1"/>
      <c r="H72" s="1"/>
      <c r="I72" s="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ht="15">
      <c r="A73" s="39" t="s">
        <v>46</v>
      </c>
      <c r="B73" s="41"/>
      <c r="C73" s="41"/>
      <c r="D73" s="41"/>
      <c r="E73" s="41"/>
      <c r="F73" s="41"/>
      <c r="G73" s="41"/>
      <c r="H73" s="41"/>
      <c r="I73" s="4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ht="30">
      <c r="A74" s="1" t="s">
        <v>2</v>
      </c>
      <c r="B74" s="2" t="s">
        <v>47</v>
      </c>
      <c r="C74" s="1">
        <f>SUM(D74:G74)</f>
        <v>1630</v>
      </c>
      <c r="D74" s="1">
        <v>1630</v>
      </c>
      <c r="E74" s="1">
        <v>0</v>
      </c>
      <c r="F74" s="1">
        <v>0</v>
      </c>
      <c r="G74" s="1">
        <v>0</v>
      </c>
      <c r="H74" s="1">
        <v>0</v>
      </c>
      <c r="I74" s="1">
        <f>SUM(C74*H74)</f>
        <v>0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ht="15">
      <c r="A75" s="1" t="s">
        <v>5</v>
      </c>
      <c r="B75" s="2" t="s">
        <v>48</v>
      </c>
      <c r="C75" s="1">
        <f aca="true" t="shared" si="4" ref="C75:C84">SUM(D75:G75)</f>
        <v>339</v>
      </c>
      <c r="D75" s="1">
        <v>339</v>
      </c>
      <c r="E75" s="1">
        <v>0</v>
      </c>
      <c r="F75" s="1">
        <v>0</v>
      </c>
      <c r="G75" s="1">
        <v>0</v>
      </c>
      <c r="H75" s="1">
        <v>0</v>
      </c>
      <c r="I75" s="1">
        <f aca="true" t="shared" si="5" ref="I75:I84">SUM(C75*H75)</f>
        <v>0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ht="15">
      <c r="A76" s="1" t="s">
        <v>7</v>
      </c>
      <c r="B76" s="2" t="s">
        <v>49</v>
      </c>
      <c r="C76" s="1">
        <f t="shared" si="4"/>
        <v>423</v>
      </c>
      <c r="D76" s="1">
        <v>423</v>
      </c>
      <c r="E76" s="1">
        <v>0</v>
      </c>
      <c r="F76" s="1">
        <v>0</v>
      </c>
      <c r="G76" s="1">
        <v>0</v>
      </c>
      <c r="H76" s="1">
        <v>2</v>
      </c>
      <c r="I76" s="1">
        <f t="shared" si="5"/>
        <v>846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ht="15">
      <c r="A77" s="1" t="s">
        <v>8</v>
      </c>
      <c r="B77" s="2" t="s">
        <v>50</v>
      </c>
      <c r="C77" s="1">
        <f t="shared" si="4"/>
        <v>200</v>
      </c>
      <c r="D77" s="1">
        <v>200</v>
      </c>
      <c r="E77" s="1">
        <v>0</v>
      </c>
      <c r="F77" s="1">
        <v>0</v>
      </c>
      <c r="G77" s="1">
        <v>0</v>
      </c>
      <c r="H77" s="1">
        <v>2</v>
      </c>
      <c r="I77" s="1">
        <f t="shared" si="5"/>
        <v>400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ht="15">
      <c r="A78" s="1" t="s">
        <v>11</v>
      </c>
      <c r="B78" s="2" t="s">
        <v>51</v>
      </c>
      <c r="C78" s="1">
        <f t="shared" si="4"/>
        <v>363</v>
      </c>
      <c r="D78" s="1">
        <v>363</v>
      </c>
      <c r="E78" s="1">
        <v>0</v>
      </c>
      <c r="F78" s="1">
        <v>0</v>
      </c>
      <c r="G78" s="1">
        <v>0</v>
      </c>
      <c r="H78" s="1">
        <v>2</v>
      </c>
      <c r="I78" s="1">
        <f t="shared" si="5"/>
        <v>726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ht="15">
      <c r="A79" s="1" t="s">
        <v>13</v>
      </c>
      <c r="B79" s="2" t="s">
        <v>52</v>
      </c>
      <c r="C79" s="1">
        <f t="shared" si="4"/>
        <v>2680</v>
      </c>
      <c r="D79" s="1">
        <v>2680</v>
      </c>
      <c r="E79" s="1">
        <v>0</v>
      </c>
      <c r="F79" s="1">
        <v>0</v>
      </c>
      <c r="G79" s="1">
        <v>0</v>
      </c>
      <c r="H79" s="1">
        <v>2</v>
      </c>
      <c r="I79" s="1">
        <f t="shared" si="5"/>
        <v>5360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ht="14.25" customHeight="1">
      <c r="A80" s="1" t="s">
        <v>15</v>
      </c>
      <c r="B80" s="2" t="s">
        <v>53</v>
      </c>
      <c r="C80" s="1">
        <f t="shared" si="4"/>
        <v>3681</v>
      </c>
      <c r="D80" s="1">
        <f>3681-126</f>
        <v>3555</v>
      </c>
      <c r="E80" s="1">
        <v>126</v>
      </c>
      <c r="F80" s="1">
        <v>0</v>
      </c>
      <c r="G80" s="1">
        <v>0</v>
      </c>
      <c r="H80" s="1">
        <v>2</v>
      </c>
      <c r="I80" s="1">
        <f t="shared" si="5"/>
        <v>7362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ht="15">
      <c r="A81" s="1" t="s">
        <v>17</v>
      </c>
      <c r="B81" s="2" t="s">
        <v>54</v>
      </c>
      <c r="C81" s="1">
        <f t="shared" si="4"/>
        <v>1660</v>
      </c>
      <c r="D81" s="1">
        <v>1660</v>
      </c>
      <c r="E81" s="1">
        <v>0</v>
      </c>
      <c r="F81" s="1">
        <v>0</v>
      </c>
      <c r="G81" s="1">
        <v>0</v>
      </c>
      <c r="H81" s="1">
        <v>2</v>
      </c>
      <c r="I81" s="1">
        <f t="shared" si="5"/>
        <v>3320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ht="15">
      <c r="A82" s="1" t="s">
        <v>19</v>
      </c>
      <c r="B82" s="2" t="s">
        <v>55</v>
      </c>
      <c r="C82" s="1">
        <f t="shared" si="4"/>
        <v>1672</v>
      </c>
      <c r="D82" s="1">
        <v>1672</v>
      </c>
      <c r="E82" s="1">
        <v>0</v>
      </c>
      <c r="F82" s="1">
        <v>0</v>
      </c>
      <c r="G82" s="1">
        <v>0</v>
      </c>
      <c r="H82" s="1">
        <v>1</v>
      </c>
      <c r="I82" s="1">
        <f t="shared" si="5"/>
        <v>1672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ht="30">
      <c r="A83" s="1" t="s">
        <v>21</v>
      </c>
      <c r="B83" s="2" t="s">
        <v>58</v>
      </c>
      <c r="C83" s="1">
        <f t="shared" si="4"/>
        <v>1713</v>
      </c>
      <c r="D83" s="1">
        <f>1713-87</f>
        <v>1626</v>
      </c>
      <c r="E83" s="1">
        <v>87</v>
      </c>
      <c r="F83" s="1">
        <v>0</v>
      </c>
      <c r="G83" s="1">
        <v>0</v>
      </c>
      <c r="H83" s="1">
        <v>1</v>
      </c>
      <c r="I83" s="1">
        <f t="shared" si="5"/>
        <v>1713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ht="30">
      <c r="A84" s="1" t="s">
        <v>107</v>
      </c>
      <c r="B84" s="2" t="s">
        <v>139</v>
      </c>
      <c r="C84" s="1">
        <f t="shared" si="4"/>
        <v>150</v>
      </c>
      <c r="D84" s="1">
        <v>150</v>
      </c>
      <c r="E84" s="1">
        <v>0</v>
      </c>
      <c r="F84" s="1">
        <v>0</v>
      </c>
      <c r="G84" s="1">
        <v>0</v>
      </c>
      <c r="H84" s="1">
        <v>1</v>
      </c>
      <c r="I84" s="1">
        <f t="shared" si="5"/>
        <v>150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ht="15.75">
      <c r="A85" s="1"/>
      <c r="B85" s="5" t="s">
        <v>27</v>
      </c>
      <c r="C85" s="6">
        <f>SUM(C74:C84)</f>
        <v>14511</v>
      </c>
      <c r="D85" s="6">
        <f>SUM(D74:D84)</f>
        <v>14298</v>
      </c>
      <c r="E85" s="6">
        <f>SUM(E74:E84)</f>
        <v>213</v>
      </c>
      <c r="F85" s="6">
        <f>SUM(F74:F84)</f>
        <v>0</v>
      </c>
      <c r="G85" s="6">
        <v>0</v>
      </c>
      <c r="H85" s="6" t="s">
        <v>4</v>
      </c>
      <c r="I85" s="6">
        <f>SUM(I74:I84)</f>
        <v>21549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ht="15">
      <c r="A86" s="1"/>
      <c r="B86" s="1"/>
      <c r="C86" s="1"/>
      <c r="D86" s="1"/>
      <c r="E86" s="1"/>
      <c r="F86" s="1"/>
      <c r="G86" s="1"/>
      <c r="H86" s="1"/>
      <c r="I86" s="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ht="15.75">
      <c r="A87" s="39" t="s">
        <v>56</v>
      </c>
      <c r="B87" s="39"/>
      <c r="C87" s="39"/>
      <c r="D87" s="39"/>
      <c r="E87" s="39"/>
      <c r="F87" s="39"/>
      <c r="G87" s="41"/>
      <c r="H87" s="41"/>
      <c r="I87" s="4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ht="15">
      <c r="A88" s="1" t="s">
        <v>2</v>
      </c>
      <c r="B88" s="2" t="s">
        <v>59</v>
      </c>
      <c r="C88" s="1">
        <f>1592+796</f>
        <v>2388</v>
      </c>
      <c r="D88" s="1">
        <v>1592</v>
      </c>
      <c r="E88" s="1">
        <v>0</v>
      </c>
      <c r="F88" s="1">
        <v>0</v>
      </c>
      <c r="G88" s="1">
        <v>796</v>
      </c>
      <c r="H88" s="1">
        <v>3</v>
      </c>
      <c r="I88" s="1">
        <f>C88*3</f>
        <v>7164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ht="15.75">
      <c r="A89" s="1"/>
      <c r="B89" s="5" t="s">
        <v>27</v>
      </c>
      <c r="C89" s="6">
        <v>2388</v>
      </c>
      <c r="D89" s="6">
        <v>1592</v>
      </c>
      <c r="E89" s="6">
        <v>0</v>
      </c>
      <c r="F89" s="6">
        <v>0</v>
      </c>
      <c r="G89" s="6">
        <v>796</v>
      </c>
      <c r="H89" s="6" t="s">
        <v>4</v>
      </c>
      <c r="I89" s="6">
        <v>7164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ht="15">
      <c r="A90" s="1"/>
      <c r="B90" s="1"/>
      <c r="C90" s="1"/>
      <c r="D90" s="1"/>
      <c r="E90" s="1"/>
      <c r="F90" s="1"/>
      <c r="G90" s="1"/>
      <c r="H90" s="1"/>
      <c r="I90" s="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ht="15.75">
      <c r="A91" s="39" t="s">
        <v>60</v>
      </c>
      <c r="B91" s="39"/>
      <c r="C91" s="39"/>
      <c r="D91" s="39"/>
      <c r="E91" s="39"/>
      <c r="F91" s="39"/>
      <c r="G91" s="39"/>
      <c r="H91" s="39"/>
      <c r="I91" s="39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ht="15">
      <c r="A92" s="1" t="s">
        <v>2</v>
      </c>
      <c r="B92" s="2" t="s">
        <v>61</v>
      </c>
      <c r="C92" s="1">
        <f>SUM(D92:G92)</f>
        <v>300</v>
      </c>
      <c r="D92" s="1">
        <v>300</v>
      </c>
      <c r="E92" s="1">
        <v>0</v>
      </c>
      <c r="F92" s="1">
        <v>0</v>
      </c>
      <c r="G92" s="1">
        <v>0</v>
      </c>
      <c r="H92" s="1">
        <v>1</v>
      </c>
      <c r="I92" s="1">
        <f>SUM(C92*H92)</f>
        <v>300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ht="15">
      <c r="A93" s="1" t="s">
        <v>5</v>
      </c>
      <c r="B93" s="2" t="s">
        <v>62</v>
      </c>
      <c r="C93" s="1">
        <f aca="true" t="shared" si="6" ref="C93:C98">SUM(D93:G93)</f>
        <v>250</v>
      </c>
      <c r="D93" s="1">
        <v>250</v>
      </c>
      <c r="E93" s="1">
        <v>0</v>
      </c>
      <c r="F93" s="1">
        <v>0</v>
      </c>
      <c r="G93" s="1">
        <v>0</v>
      </c>
      <c r="H93" s="1">
        <v>1</v>
      </c>
      <c r="I93" s="1">
        <f aca="true" t="shared" si="7" ref="I93:I98">SUM(C93*H93)</f>
        <v>250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ht="15">
      <c r="A94" s="1" t="s">
        <v>7</v>
      </c>
      <c r="B94" s="2" t="s">
        <v>63</v>
      </c>
      <c r="C94" s="1">
        <f t="shared" si="6"/>
        <v>194</v>
      </c>
      <c r="D94" s="1">
        <f>194-48</f>
        <v>146</v>
      </c>
      <c r="E94" s="1">
        <v>48</v>
      </c>
      <c r="F94" s="1">
        <v>0</v>
      </c>
      <c r="G94" s="1">
        <v>0</v>
      </c>
      <c r="H94" s="1">
        <v>1</v>
      </c>
      <c r="I94" s="1">
        <f t="shared" si="7"/>
        <v>194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ht="45">
      <c r="A95" s="1" t="s">
        <v>8</v>
      </c>
      <c r="B95" s="2" t="s">
        <v>64</v>
      </c>
      <c r="C95" s="1">
        <f t="shared" si="6"/>
        <v>2090</v>
      </c>
      <c r="D95" s="1">
        <v>2090</v>
      </c>
      <c r="E95" s="1">
        <v>0</v>
      </c>
      <c r="F95" s="1">
        <v>0</v>
      </c>
      <c r="G95" s="1">
        <v>0</v>
      </c>
      <c r="H95" s="1">
        <v>0</v>
      </c>
      <c r="I95" s="1">
        <f t="shared" si="7"/>
        <v>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ht="30">
      <c r="A96" s="1" t="s">
        <v>11</v>
      </c>
      <c r="B96" s="2" t="s">
        <v>65</v>
      </c>
      <c r="C96" s="1">
        <f t="shared" si="6"/>
        <v>3525</v>
      </c>
      <c r="D96" s="1">
        <f>3525-130</f>
        <v>3395</v>
      </c>
      <c r="E96" s="1">
        <v>130</v>
      </c>
      <c r="F96" s="1">
        <v>0</v>
      </c>
      <c r="G96" s="1">
        <v>0</v>
      </c>
      <c r="H96" s="1">
        <v>3</v>
      </c>
      <c r="I96" s="1">
        <f t="shared" si="7"/>
        <v>10575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ht="30">
      <c r="A97" s="1" t="s">
        <v>13</v>
      </c>
      <c r="B97" s="3" t="s">
        <v>144</v>
      </c>
      <c r="C97" s="4">
        <f t="shared" si="6"/>
        <v>368</v>
      </c>
      <c r="D97" s="4">
        <v>104</v>
      </c>
      <c r="E97" s="4">
        <v>264</v>
      </c>
      <c r="F97" s="4">
        <v>0</v>
      </c>
      <c r="G97" s="4">
        <v>0</v>
      </c>
      <c r="H97" s="4">
        <v>2</v>
      </c>
      <c r="I97" s="4">
        <f t="shared" si="7"/>
        <v>736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ht="15">
      <c r="A98" s="1" t="s">
        <v>15</v>
      </c>
      <c r="B98" s="3" t="s">
        <v>145</v>
      </c>
      <c r="C98" s="4">
        <f t="shared" si="6"/>
        <v>510</v>
      </c>
      <c r="D98" s="4">
        <v>465</v>
      </c>
      <c r="E98" s="4">
        <v>45</v>
      </c>
      <c r="F98" s="4">
        <v>0</v>
      </c>
      <c r="G98" s="4">
        <v>0</v>
      </c>
      <c r="H98" s="4">
        <v>1</v>
      </c>
      <c r="I98" s="4">
        <f t="shared" si="7"/>
        <v>510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ht="15.75">
      <c r="A99" s="1"/>
      <c r="B99" s="5" t="s">
        <v>27</v>
      </c>
      <c r="C99" s="6">
        <f>SUM(C92:C98)</f>
        <v>7237</v>
      </c>
      <c r="D99" s="6">
        <f>SUM(D92:D98)</f>
        <v>6750</v>
      </c>
      <c r="E99" s="6">
        <f>SUM(E92:E98)</f>
        <v>487</v>
      </c>
      <c r="F99" s="6">
        <v>0</v>
      </c>
      <c r="G99" s="6">
        <v>0</v>
      </c>
      <c r="H99" s="6" t="s">
        <v>4</v>
      </c>
      <c r="I99" s="6">
        <f>SUM(I92:I98)</f>
        <v>12565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ht="15">
      <c r="A100" s="1"/>
      <c r="B100" s="1"/>
      <c r="C100" s="1"/>
      <c r="D100" s="1"/>
      <c r="E100" s="1"/>
      <c r="F100" s="1"/>
      <c r="G100" s="1"/>
      <c r="H100" s="1"/>
      <c r="I100" s="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ht="15.75">
      <c r="A101" s="39" t="s">
        <v>66</v>
      </c>
      <c r="B101" s="39"/>
      <c r="C101" s="39"/>
      <c r="D101" s="39"/>
      <c r="E101" s="39"/>
      <c r="F101" s="39"/>
      <c r="G101" s="39"/>
      <c r="H101" s="39"/>
      <c r="I101" s="39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ht="15">
      <c r="A102" s="1" t="s">
        <v>2</v>
      </c>
      <c r="B102" s="2" t="s">
        <v>67</v>
      </c>
      <c r="C102" s="1">
        <f>SUM(D102:G102)</f>
        <v>396</v>
      </c>
      <c r="D102" s="1">
        <v>396</v>
      </c>
      <c r="E102" s="1">
        <v>0</v>
      </c>
      <c r="F102" s="1">
        <v>0</v>
      </c>
      <c r="G102" s="1">
        <v>0</v>
      </c>
      <c r="H102" s="1">
        <v>2</v>
      </c>
      <c r="I102" s="1">
        <f>SUM(C102*H102)</f>
        <v>792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ht="15">
      <c r="A103" s="1" t="s">
        <v>5</v>
      </c>
      <c r="B103" s="2" t="s">
        <v>68</v>
      </c>
      <c r="C103" s="1">
        <f>SUM(D103:G103)</f>
        <v>238</v>
      </c>
      <c r="D103" s="1">
        <f>238-30</f>
        <v>208</v>
      </c>
      <c r="E103" s="1">
        <v>30</v>
      </c>
      <c r="F103" s="1">
        <v>0</v>
      </c>
      <c r="G103" s="1">
        <v>0</v>
      </c>
      <c r="H103" s="1">
        <v>2</v>
      </c>
      <c r="I103" s="1">
        <f>SUM(C103*H103)</f>
        <v>476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ht="15.75">
      <c r="A104" s="1"/>
      <c r="B104" s="5" t="s">
        <v>27</v>
      </c>
      <c r="C104" s="6">
        <f>SUM(C102:C103)</f>
        <v>634</v>
      </c>
      <c r="D104" s="6">
        <f>SUM(D102:D103)</f>
        <v>604</v>
      </c>
      <c r="E104" s="6">
        <f>SUM(E102:E103)</f>
        <v>30</v>
      </c>
      <c r="F104" s="6">
        <v>0</v>
      </c>
      <c r="G104" s="6">
        <v>0</v>
      </c>
      <c r="H104" s="6" t="s">
        <v>4</v>
      </c>
      <c r="I104" s="6">
        <f>SUM(I102:I103)</f>
        <v>1268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ht="15">
      <c r="A105" s="1"/>
      <c r="B105" s="1"/>
      <c r="C105" s="1"/>
      <c r="D105" s="1"/>
      <c r="E105" s="1"/>
      <c r="F105" s="1"/>
      <c r="G105" s="1"/>
      <c r="H105" s="1"/>
      <c r="I105" s="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ht="15.75">
      <c r="A106" s="39" t="s">
        <v>69</v>
      </c>
      <c r="B106" s="39"/>
      <c r="C106" s="39"/>
      <c r="D106" s="39"/>
      <c r="E106" s="39"/>
      <c r="F106" s="39"/>
      <c r="G106" s="39"/>
      <c r="H106" s="39"/>
      <c r="I106" s="39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ht="15">
      <c r="A107" s="1" t="s">
        <v>2</v>
      </c>
      <c r="B107" s="2" t="s">
        <v>70</v>
      </c>
      <c r="C107" s="1">
        <f>SUM(D107:G107)</f>
        <v>1351</v>
      </c>
      <c r="D107" s="1">
        <v>1351</v>
      </c>
      <c r="E107" s="1">
        <v>0</v>
      </c>
      <c r="F107" s="1">
        <v>0</v>
      </c>
      <c r="G107" s="1">
        <v>0</v>
      </c>
      <c r="H107" s="1">
        <v>1</v>
      </c>
      <c r="I107" s="1">
        <f>SUM(C107*H107)</f>
        <v>1351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ht="15">
      <c r="A108" s="1" t="s">
        <v>5</v>
      </c>
      <c r="B108" s="2" t="s">
        <v>71</v>
      </c>
      <c r="C108" s="1">
        <f>SUM(D108:G108)</f>
        <v>1600</v>
      </c>
      <c r="D108" s="1">
        <f>1600-30</f>
        <v>1570</v>
      </c>
      <c r="E108" s="1">
        <v>30</v>
      </c>
      <c r="F108" s="1">
        <v>0</v>
      </c>
      <c r="G108" s="1">
        <v>0</v>
      </c>
      <c r="H108" s="1">
        <v>2</v>
      </c>
      <c r="I108" s="1">
        <f>SUM(C108*H108)</f>
        <v>3200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ht="15.75">
      <c r="A109" s="1"/>
      <c r="B109" s="5" t="s">
        <v>27</v>
      </c>
      <c r="C109" s="6">
        <f>SUM(C107:C108)</f>
        <v>2951</v>
      </c>
      <c r="D109" s="6">
        <f>SUM(D107:D108)</f>
        <v>2921</v>
      </c>
      <c r="E109" s="6">
        <v>30</v>
      </c>
      <c r="F109" s="6">
        <v>0</v>
      </c>
      <c r="G109" s="6">
        <v>0</v>
      </c>
      <c r="H109" s="6" t="s">
        <v>4</v>
      </c>
      <c r="I109" s="6">
        <f>SUM(I107:I108)</f>
        <v>4551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ht="15.75">
      <c r="A110" s="1"/>
      <c r="B110" s="5"/>
      <c r="C110" s="18"/>
      <c r="D110" s="18"/>
      <c r="E110" s="18"/>
      <c r="F110" s="18"/>
      <c r="G110" s="18"/>
      <c r="H110" s="18"/>
      <c r="I110" s="1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ht="15.75">
      <c r="A111" s="46" t="s">
        <v>182</v>
      </c>
      <c r="B111" s="46"/>
      <c r="C111" s="46"/>
      <c r="D111" s="46"/>
      <c r="E111" s="46"/>
      <c r="F111" s="46"/>
      <c r="G111" s="46"/>
      <c r="H111" s="46"/>
      <c r="I111" s="4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ht="19.5" customHeight="1">
      <c r="A112" s="4" t="s">
        <v>2</v>
      </c>
      <c r="B112" s="3" t="s">
        <v>183</v>
      </c>
      <c r="C112" s="4">
        <f>SUM(D112:G112)</f>
        <v>96</v>
      </c>
      <c r="D112" s="4">
        <v>96</v>
      </c>
      <c r="E112" s="4">
        <v>0</v>
      </c>
      <c r="F112" s="4">
        <v>0</v>
      </c>
      <c r="G112" s="4">
        <v>0</v>
      </c>
      <c r="H112" s="4">
        <v>2</v>
      </c>
      <c r="I112" s="4">
        <f>SUM(C112*H112)</f>
        <v>192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ht="49.5" customHeight="1">
      <c r="A113" s="4" t="s">
        <v>5</v>
      </c>
      <c r="B113" s="3" t="s">
        <v>184</v>
      </c>
      <c r="C113" s="4">
        <f>SUM(D113:G113)</f>
        <v>132</v>
      </c>
      <c r="D113" s="4">
        <v>48</v>
      </c>
      <c r="E113" s="4">
        <v>84</v>
      </c>
      <c r="F113" s="4">
        <v>0</v>
      </c>
      <c r="G113" s="4">
        <v>0</v>
      </c>
      <c r="H113" s="4">
        <v>2</v>
      </c>
      <c r="I113" s="4">
        <f>SUM(C113*H113)</f>
        <v>264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ht="48" customHeight="1">
      <c r="A114" s="4">
        <v>3</v>
      </c>
      <c r="B114" s="3" t="s">
        <v>185</v>
      </c>
      <c r="C114" s="4">
        <f>SUM(D114:G114)</f>
        <v>358</v>
      </c>
      <c r="D114" s="4">
        <v>35</v>
      </c>
      <c r="E114" s="4">
        <v>323</v>
      </c>
      <c r="F114" s="4">
        <v>0</v>
      </c>
      <c r="G114" s="4">
        <v>0</v>
      </c>
      <c r="H114" s="4">
        <v>2</v>
      </c>
      <c r="I114" s="4">
        <f>SUM(C114*H114)</f>
        <v>716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ht="15">
      <c r="A115" s="4"/>
      <c r="B115" s="3"/>
      <c r="C115" s="4"/>
      <c r="D115" s="4"/>
      <c r="E115" s="4"/>
      <c r="F115" s="4"/>
      <c r="G115" s="4"/>
      <c r="H115" s="1"/>
      <c r="I115" s="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ht="15.75">
      <c r="A116" s="1"/>
      <c r="B116" s="5" t="s">
        <v>27</v>
      </c>
      <c r="C116" s="6">
        <f>SUM(C112:C113)</f>
        <v>228</v>
      </c>
      <c r="D116" s="6">
        <f>SUM(D112:D113)</f>
        <v>144</v>
      </c>
      <c r="E116" s="6">
        <v>30</v>
      </c>
      <c r="F116" s="6">
        <v>0</v>
      </c>
      <c r="G116" s="6">
        <v>0</v>
      </c>
      <c r="H116" s="6" t="s">
        <v>4</v>
      </c>
      <c r="I116" s="6">
        <f>SUM(I112:I113)</f>
        <v>456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ht="15.75">
      <c r="A117" s="1"/>
      <c r="B117" s="5"/>
      <c r="C117" s="18"/>
      <c r="D117" s="18"/>
      <c r="E117" s="18"/>
      <c r="F117" s="18"/>
      <c r="G117" s="18"/>
      <c r="H117" s="18"/>
      <c r="I117" s="1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ht="15" customHeight="1">
      <c r="A118" s="39" t="s">
        <v>175</v>
      </c>
      <c r="B118" s="39"/>
      <c r="C118" s="39"/>
      <c r="D118" s="39"/>
      <c r="E118" s="39"/>
      <c r="F118" s="39"/>
      <c r="G118" s="39"/>
      <c r="H118" s="39"/>
      <c r="I118" s="39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ht="15" customHeight="1">
      <c r="A119" s="1" t="s">
        <v>2</v>
      </c>
      <c r="B119" s="4" t="s">
        <v>176</v>
      </c>
      <c r="C119" s="1">
        <f>SUM(D119:G119)</f>
        <v>3257</v>
      </c>
      <c r="D119" s="1">
        <f>3281-24</f>
        <v>3257</v>
      </c>
      <c r="E119" s="1">
        <v>0</v>
      </c>
      <c r="F119" s="1">
        <v>0</v>
      </c>
      <c r="G119" s="1">
        <v>0</v>
      </c>
      <c r="H119" s="1">
        <v>2</v>
      </c>
      <c r="I119" s="1">
        <f>SUM(C119*H119)</f>
        <v>6514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ht="15.75">
      <c r="A120" s="1"/>
      <c r="B120" s="5" t="s">
        <v>27</v>
      </c>
      <c r="C120" s="6">
        <f>SUM(C119)</f>
        <v>3257</v>
      </c>
      <c r="D120" s="6">
        <v>3257</v>
      </c>
      <c r="E120" s="6">
        <v>0</v>
      </c>
      <c r="F120" s="6">
        <v>0</v>
      </c>
      <c r="G120" s="6">
        <v>0</v>
      </c>
      <c r="H120" s="6" t="s">
        <v>4</v>
      </c>
      <c r="I120" s="6">
        <f>SUM(I119)</f>
        <v>6514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ht="15.75">
      <c r="A121" s="1"/>
      <c r="B121" s="5"/>
      <c r="C121" s="18"/>
      <c r="D121" s="18"/>
      <c r="E121" s="18"/>
      <c r="F121" s="18"/>
      <c r="G121" s="18"/>
      <c r="H121" s="18"/>
      <c r="I121" s="1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ht="15.75">
      <c r="A122" s="46" t="s">
        <v>162</v>
      </c>
      <c r="B122" s="46"/>
      <c r="C122" s="46"/>
      <c r="D122" s="46"/>
      <c r="E122" s="46"/>
      <c r="F122" s="46"/>
      <c r="G122" s="46"/>
      <c r="H122" s="46"/>
      <c r="I122" s="46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ht="15">
      <c r="A123" s="4" t="s">
        <v>2</v>
      </c>
      <c r="B123" s="3" t="s">
        <v>163</v>
      </c>
      <c r="C123" s="4">
        <v>295</v>
      </c>
      <c r="D123" s="4">
        <v>295</v>
      </c>
      <c r="E123" s="4">
        <v>0</v>
      </c>
      <c r="F123" s="4">
        <v>0</v>
      </c>
      <c r="G123" s="4">
        <v>0</v>
      </c>
      <c r="H123" s="4">
        <v>0</v>
      </c>
      <c r="I123" s="4">
        <f>SUM(C123*H123)</f>
        <v>0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ht="30">
      <c r="A124" s="4" t="s">
        <v>5</v>
      </c>
      <c r="B124" s="3" t="s">
        <v>164</v>
      </c>
      <c r="C124" s="4">
        <v>644</v>
      </c>
      <c r="D124" s="4">
        <v>644</v>
      </c>
      <c r="E124" s="4">
        <v>0</v>
      </c>
      <c r="F124" s="4">
        <v>0</v>
      </c>
      <c r="G124" s="4">
        <v>0</v>
      </c>
      <c r="H124" s="4">
        <v>0</v>
      </c>
      <c r="I124" s="4">
        <f>SUM(C124*H124)</f>
        <v>0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ht="15.75">
      <c r="A125" s="4"/>
      <c r="B125" s="18" t="s">
        <v>27</v>
      </c>
      <c r="C125" s="6">
        <f>SUM(C123:C124)</f>
        <v>939</v>
      </c>
      <c r="D125" s="6">
        <f>SUM(D123:D124)</f>
        <v>939</v>
      </c>
      <c r="E125" s="6">
        <v>0</v>
      </c>
      <c r="F125" s="6">
        <v>0</v>
      </c>
      <c r="G125" s="6">
        <v>0</v>
      </c>
      <c r="H125" s="6">
        <v>0</v>
      </c>
      <c r="I125" s="6">
        <f>SUM(I123:I124)</f>
        <v>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ht="15">
      <c r="A126" s="1"/>
      <c r="B126" s="1"/>
      <c r="C126" s="1"/>
      <c r="D126" s="1"/>
      <c r="E126" s="1"/>
      <c r="F126" s="1"/>
      <c r="G126" s="1"/>
      <c r="H126" s="1"/>
      <c r="I126" s="1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ht="15.75">
      <c r="A127" s="39" t="s">
        <v>72</v>
      </c>
      <c r="B127" s="39"/>
      <c r="C127" s="39"/>
      <c r="D127" s="39"/>
      <c r="E127" s="39"/>
      <c r="F127" s="39"/>
      <c r="G127" s="39"/>
      <c r="H127" s="39"/>
      <c r="I127" s="39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ht="30">
      <c r="A128" s="19" t="s">
        <v>2</v>
      </c>
      <c r="B128" s="20" t="s">
        <v>77</v>
      </c>
      <c r="C128" s="19">
        <f>SUM(D128:G128)</f>
        <v>404</v>
      </c>
      <c r="D128" s="19">
        <f>404-74</f>
        <v>330</v>
      </c>
      <c r="E128" s="19">
        <v>0</v>
      </c>
      <c r="F128" s="19">
        <v>74</v>
      </c>
      <c r="G128" s="19">
        <v>0</v>
      </c>
      <c r="H128" s="19">
        <v>2</v>
      </c>
      <c r="I128" s="19">
        <f>SUM(C128*H128)</f>
        <v>808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ht="15">
      <c r="A129" s="19" t="s">
        <v>5</v>
      </c>
      <c r="B129" s="20" t="s">
        <v>78</v>
      </c>
      <c r="C129" s="19">
        <f>SUM(D129:G129)</f>
        <v>200</v>
      </c>
      <c r="D129" s="19">
        <v>200</v>
      </c>
      <c r="E129" s="19">
        <v>0</v>
      </c>
      <c r="F129" s="19">
        <v>0</v>
      </c>
      <c r="G129" s="19">
        <v>0</v>
      </c>
      <c r="H129" s="19">
        <v>2</v>
      </c>
      <c r="I129" s="19">
        <f>SUM(C129*H129)</f>
        <v>400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ht="15">
      <c r="A130" s="19" t="s">
        <v>7</v>
      </c>
      <c r="B130" s="20" t="s">
        <v>79</v>
      </c>
      <c r="C130" s="19">
        <f>SUM(D130:G130)</f>
        <v>928</v>
      </c>
      <c r="D130" s="19">
        <v>928</v>
      </c>
      <c r="E130" s="19">
        <v>0</v>
      </c>
      <c r="F130" s="19">
        <v>0</v>
      </c>
      <c r="G130" s="19">
        <v>0</v>
      </c>
      <c r="H130" s="19">
        <v>2</v>
      </c>
      <c r="I130" s="19">
        <f>SUM(C130*H130)</f>
        <v>1856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ht="15">
      <c r="A131" s="19" t="s">
        <v>8</v>
      </c>
      <c r="B131" s="20" t="s">
        <v>80</v>
      </c>
      <c r="C131" s="19">
        <f>SUM(D131:G131)</f>
        <v>141</v>
      </c>
      <c r="D131" s="19">
        <v>141</v>
      </c>
      <c r="E131" s="19">
        <v>0</v>
      </c>
      <c r="F131" s="19">
        <v>0</v>
      </c>
      <c r="G131" s="19">
        <v>0</v>
      </c>
      <c r="H131" s="19">
        <v>2</v>
      </c>
      <c r="I131" s="19">
        <f>SUM(C131*H131)</f>
        <v>282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9" ht="30">
      <c r="A132" s="19">
        <v>5</v>
      </c>
      <c r="B132" s="37" t="s">
        <v>180</v>
      </c>
      <c r="C132" s="38">
        <f>SUM(D132:G132)</f>
        <v>103</v>
      </c>
      <c r="D132" s="38">
        <v>48</v>
      </c>
      <c r="E132" s="38">
        <v>55</v>
      </c>
      <c r="F132" s="38">
        <v>0</v>
      </c>
      <c r="G132" s="38">
        <v>0</v>
      </c>
      <c r="H132" s="38">
        <v>2</v>
      </c>
      <c r="I132" s="38">
        <f>SUM(C132*H132)</f>
        <v>206</v>
      </c>
    </row>
    <row r="133" spans="1:9" ht="15.75">
      <c r="A133" s="21"/>
      <c r="B133" s="22" t="s">
        <v>27</v>
      </c>
      <c r="C133" s="23">
        <f>SUM(C128:C132)</f>
        <v>1776</v>
      </c>
      <c r="D133" s="23">
        <f>SUM(D128:D132)</f>
        <v>1647</v>
      </c>
      <c r="E133" s="23">
        <f>SUM(E128:E132)</f>
        <v>55</v>
      </c>
      <c r="F133" s="23">
        <f>SUM(F128:F132)</f>
        <v>74</v>
      </c>
      <c r="G133" s="23">
        <v>0</v>
      </c>
      <c r="H133" s="23" t="s">
        <v>4</v>
      </c>
      <c r="I133" s="15">
        <f>SUM(I128:I132)</f>
        <v>3552</v>
      </c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.75">
      <c r="A135" s="47" t="s">
        <v>81</v>
      </c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1" t="s">
        <v>2</v>
      </c>
      <c r="B136" s="2" t="s">
        <v>73</v>
      </c>
      <c r="C136" s="1">
        <f>SUM(D136:G136)</f>
        <v>110</v>
      </c>
      <c r="D136" s="1">
        <v>110</v>
      </c>
      <c r="E136" s="1">
        <v>0</v>
      </c>
      <c r="F136" s="1">
        <v>0</v>
      </c>
      <c r="G136" s="1">
        <v>0</v>
      </c>
      <c r="H136" s="1">
        <v>0</v>
      </c>
      <c r="I136" s="1">
        <f>SUM(C136*H136)</f>
        <v>0</v>
      </c>
    </row>
    <row r="137" spans="1:9" ht="15">
      <c r="A137" s="1" t="s">
        <v>5</v>
      </c>
      <c r="B137" s="2" t="s">
        <v>74</v>
      </c>
      <c r="C137" s="1">
        <f>SUM(D137:G137)</f>
        <v>325</v>
      </c>
      <c r="D137" s="1">
        <v>325</v>
      </c>
      <c r="E137" s="1">
        <v>0</v>
      </c>
      <c r="F137" s="1">
        <v>0</v>
      </c>
      <c r="G137" s="1">
        <v>0</v>
      </c>
      <c r="H137" s="1">
        <v>2</v>
      </c>
      <c r="I137" s="1">
        <f>SUM(C137*H137)</f>
        <v>650</v>
      </c>
    </row>
    <row r="138" spans="1:9" ht="15">
      <c r="A138" s="1" t="s">
        <v>7</v>
      </c>
      <c r="B138" s="2" t="s">
        <v>75</v>
      </c>
      <c r="C138" s="1">
        <f>SUM(D138:G138)</f>
        <v>779</v>
      </c>
      <c r="D138" s="1">
        <v>79</v>
      </c>
      <c r="E138" s="1">
        <v>700</v>
      </c>
      <c r="F138" s="1">
        <v>0</v>
      </c>
      <c r="G138" s="1">
        <v>0</v>
      </c>
      <c r="H138" s="1">
        <v>2</v>
      </c>
      <c r="I138" s="1">
        <f>SUM(C138*H138)</f>
        <v>1558</v>
      </c>
    </row>
    <row r="139" spans="1:9" ht="15">
      <c r="A139" s="19" t="s">
        <v>8</v>
      </c>
      <c r="B139" s="25" t="s">
        <v>159</v>
      </c>
      <c r="C139" s="1">
        <v>942</v>
      </c>
      <c r="D139" s="19">
        <v>226</v>
      </c>
      <c r="E139" s="19">
        <v>716</v>
      </c>
      <c r="F139" s="19">
        <v>0</v>
      </c>
      <c r="G139" s="19">
        <v>0</v>
      </c>
      <c r="H139" s="19">
        <v>2</v>
      </c>
      <c r="I139" s="1">
        <f>SUM(C139*H139)</f>
        <v>1884</v>
      </c>
    </row>
    <row r="140" spans="1:9" ht="15">
      <c r="A140" s="19" t="s">
        <v>11</v>
      </c>
      <c r="B140" s="25" t="s">
        <v>76</v>
      </c>
      <c r="C140" s="1">
        <f>SUM(D140:G140)</f>
        <v>65</v>
      </c>
      <c r="D140" s="19">
        <v>65</v>
      </c>
      <c r="E140" s="19">
        <v>0</v>
      </c>
      <c r="F140" s="19">
        <v>0</v>
      </c>
      <c r="G140" s="19">
        <v>0</v>
      </c>
      <c r="H140" s="19">
        <v>2</v>
      </c>
      <c r="I140" s="1">
        <f>SUM(C140*H140)</f>
        <v>130</v>
      </c>
    </row>
    <row r="141" spans="1:9" ht="15.75">
      <c r="A141" s="19"/>
      <c r="B141" s="26" t="s">
        <v>27</v>
      </c>
      <c r="C141" s="15">
        <f>SUM(C136:C140)</f>
        <v>2221</v>
      </c>
      <c r="D141" s="15">
        <f>SUM(D136:D140)</f>
        <v>805</v>
      </c>
      <c r="E141" s="15">
        <f>SUM(E136:E140)</f>
        <v>1416</v>
      </c>
      <c r="F141" s="23">
        <v>0</v>
      </c>
      <c r="G141" s="23">
        <v>0</v>
      </c>
      <c r="H141" s="23" t="s">
        <v>4</v>
      </c>
      <c r="I141" s="15">
        <f>SUM(I136:I140)</f>
        <v>4222</v>
      </c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39" t="s">
        <v>82</v>
      </c>
      <c r="B143" s="39"/>
      <c r="C143" s="39"/>
      <c r="D143" s="39"/>
      <c r="E143" s="39"/>
      <c r="F143" s="39"/>
      <c r="G143" s="39"/>
      <c r="H143" s="39"/>
      <c r="I143" s="39"/>
    </row>
    <row r="144" spans="1:9" ht="29.25" customHeight="1">
      <c r="A144" s="1" t="s">
        <v>2</v>
      </c>
      <c r="B144" s="2" t="s">
        <v>83</v>
      </c>
      <c r="C144" s="1">
        <f>SUM(D144:G144)</f>
        <v>218</v>
      </c>
      <c r="D144" s="1">
        <v>218</v>
      </c>
      <c r="E144" s="1">
        <v>0</v>
      </c>
      <c r="F144" s="1">
        <v>0</v>
      </c>
      <c r="G144" s="1">
        <v>0</v>
      </c>
      <c r="H144" s="1">
        <v>0</v>
      </c>
      <c r="I144" s="1">
        <f>SUM(C144*H144)</f>
        <v>0</v>
      </c>
    </row>
    <row r="145" spans="1:9" ht="30">
      <c r="A145" s="1" t="s">
        <v>5</v>
      </c>
      <c r="B145" s="2" t="s">
        <v>84</v>
      </c>
      <c r="C145" s="1">
        <f aca="true" t="shared" si="8" ref="C145:C155">SUM(D145:G145)</f>
        <v>2790</v>
      </c>
      <c r="D145" s="1">
        <v>2790</v>
      </c>
      <c r="E145" s="1">
        <v>0</v>
      </c>
      <c r="F145" s="1">
        <v>0</v>
      </c>
      <c r="G145" s="1">
        <v>0</v>
      </c>
      <c r="H145" s="1">
        <v>2</v>
      </c>
      <c r="I145" s="1">
        <f aca="true" t="shared" si="9" ref="I145:I155">SUM(C145*H145)</f>
        <v>5580</v>
      </c>
    </row>
    <row r="146" spans="1:9" ht="15">
      <c r="A146" s="1" t="s">
        <v>7</v>
      </c>
      <c r="B146" s="2" t="s">
        <v>85</v>
      </c>
      <c r="C146" s="1">
        <f t="shared" si="8"/>
        <v>67</v>
      </c>
      <c r="D146" s="1">
        <v>67</v>
      </c>
      <c r="E146" s="1">
        <v>0</v>
      </c>
      <c r="F146" s="1">
        <v>0</v>
      </c>
      <c r="G146" s="1">
        <v>0</v>
      </c>
      <c r="H146" s="1">
        <v>0</v>
      </c>
      <c r="I146" s="1">
        <f t="shared" si="9"/>
        <v>0</v>
      </c>
    </row>
    <row r="147" spans="1:9" ht="30">
      <c r="A147" s="1" t="s">
        <v>8</v>
      </c>
      <c r="B147" s="3" t="s">
        <v>195</v>
      </c>
      <c r="C147" s="1">
        <f t="shared" si="8"/>
        <v>1391</v>
      </c>
      <c r="D147" s="1">
        <v>1391</v>
      </c>
      <c r="E147" s="1">
        <v>0</v>
      </c>
      <c r="F147" s="1">
        <v>0</v>
      </c>
      <c r="G147" s="1">
        <v>0</v>
      </c>
      <c r="H147" s="1">
        <v>2</v>
      </c>
      <c r="I147" s="1">
        <f t="shared" si="9"/>
        <v>2782</v>
      </c>
    </row>
    <row r="148" spans="1:9" ht="15">
      <c r="A148" s="1" t="s">
        <v>11</v>
      </c>
      <c r="B148" s="2" t="s">
        <v>86</v>
      </c>
      <c r="C148" s="1">
        <f t="shared" si="8"/>
        <v>648</v>
      </c>
      <c r="D148" s="1">
        <v>648</v>
      </c>
      <c r="E148" s="1">
        <v>0</v>
      </c>
      <c r="F148" s="1">
        <v>0</v>
      </c>
      <c r="G148" s="1">
        <v>0</v>
      </c>
      <c r="H148" s="1">
        <v>2</v>
      </c>
      <c r="I148" s="1">
        <f t="shared" si="9"/>
        <v>1296</v>
      </c>
    </row>
    <row r="149" spans="1:9" ht="15">
      <c r="A149" s="1" t="s">
        <v>13</v>
      </c>
      <c r="B149" s="2" t="s">
        <v>87</v>
      </c>
      <c r="C149" s="1">
        <f t="shared" si="8"/>
        <v>1113</v>
      </c>
      <c r="D149" s="1">
        <v>1056</v>
      </c>
      <c r="E149" s="1">
        <v>57</v>
      </c>
      <c r="F149" s="1">
        <v>0</v>
      </c>
      <c r="G149" s="1">
        <v>0</v>
      </c>
      <c r="H149" s="1">
        <v>1</v>
      </c>
      <c r="I149" s="1">
        <f t="shared" si="9"/>
        <v>1113</v>
      </c>
    </row>
    <row r="150" spans="1:9" ht="15">
      <c r="A150" s="1" t="s">
        <v>15</v>
      </c>
      <c r="B150" s="2" t="s">
        <v>88</v>
      </c>
      <c r="C150" s="1">
        <f t="shared" si="8"/>
        <v>572</v>
      </c>
      <c r="D150" s="1">
        <v>572</v>
      </c>
      <c r="E150" s="1">
        <v>0</v>
      </c>
      <c r="F150" s="1">
        <v>0</v>
      </c>
      <c r="G150" s="1">
        <v>0</v>
      </c>
      <c r="H150" s="1">
        <v>1</v>
      </c>
      <c r="I150" s="1">
        <f t="shared" si="9"/>
        <v>572</v>
      </c>
    </row>
    <row r="151" spans="1:9" ht="15">
      <c r="A151" s="1" t="s">
        <v>17</v>
      </c>
      <c r="B151" s="3" t="s">
        <v>89</v>
      </c>
      <c r="C151" s="1">
        <f t="shared" si="8"/>
        <v>1797</v>
      </c>
      <c r="D151" s="1">
        <v>1797</v>
      </c>
      <c r="E151" s="1">
        <v>0</v>
      </c>
      <c r="F151" s="1">
        <v>0</v>
      </c>
      <c r="G151" s="1">
        <v>0</v>
      </c>
      <c r="H151" s="1">
        <v>2</v>
      </c>
      <c r="I151" s="1">
        <f t="shared" si="9"/>
        <v>3594</v>
      </c>
    </row>
    <row r="152" spans="1:9" ht="15">
      <c r="A152" s="4">
        <v>9</v>
      </c>
      <c r="B152" s="3" t="s">
        <v>193</v>
      </c>
      <c r="C152" s="4">
        <f t="shared" si="8"/>
        <v>105</v>
      </c>
      <c r="D152" s="4">
        <v>105</v>
      </c>
      <c r="E152" s="4"/>
      <c r="F152" s="4"/>
      <c r="G152" s="4"/>
      <c r="H152" s="4">
        <v>2</v>
      </c>
      <c r="I152" s="4">
        <f t="shared" si="9"/>
        <v>210</v>
      </c>
    </row>
    <row r="153" spans="1:9" ht="30">
      <c r="A153" s="1">
        <v>10</v>
      </c>
      <c r="B153" s="3" t="s">
        <v>200</v>
      </c>
      <c r="C153" s="4">
        <v>870</v>
      </c>
      <c r="D153" s="4">
        <v>870</v>
      </c>
      <c r="E153" s="4">
        <v>0</v>
      </c>
      <c r="F153" s="4">
        <v>0</v>
      </c>
      <c r="G153" s="4">
        <v>0</v>
      </c>
      <c r="H153" s="4">
        <v>0</v>
      </c>
      <c r="I153" s="4">
        <f t="shared" si="9"/>
        <v>0</v>
      </c>
    </row>
    <row r="154" spans="1:9" ht="30">
      <c r="A154" s="1">
        <v>11</v>
      </c>
      <c r="B154" s="3" t="s">
        <v>201</v>
      </c>
      <c r="C154" s="4">
        <v>1045</v>
      </c>
      <c r="D154" s="4">
        <v>1045</v>
      </c>
      <c r="E154" s="4">
        <v>0</v>
      </c>
      <c r="F154" s="4">
        <v>0</v>
      </c>
      <c r="G154" s="4">
        <v>0</v>
      </c>
      <c r="H154" s="4">
        <v>2</v>
      </c>
      <c r="I154" s="4">
        <f t="shared" si="9"/>
        <v>2090</v>
      </c>
    </row>
    <row r="155" spans="1:9" ht="60">
      <c r="A155" s="1">
        <v>12</v>
      </c>
      <c r="B155" s="3" t="s">
        <v>194</v>
      </c>
      <c r="C155" s="4">
        <f t="shared" si="8"/>
        <v>4289</v>
      </c>
      <c r="D155" s="4">
        <v>4289</v>
      </c>
      <c r="E155" s="4">
        <v>0</v>
      </c>
      <c r="F155" s="4">
        <v>0</v>
      </c>
      <c r="G155" s="4">
        <v>0</v>
      </c>
      <c r="H155" s="4">
        <v>1</v>
      </c>
      <c r="I155" s="4">
        <f t="shared" si="9"/>
        <v>4289</v>
      </c>
    </row>
    <row r="156" spans="1:9" ht="15.75">
      <c r="A156" s="1"/>
      <c r="B156" s="5" t="s">
        <v>27</v>
      </c>
      <c r="C156" s="6">
        <f>SUM(C144:C155)</f>
        <v>14905</v>
      </c>
      <c r="D156" s="6">
        <f>SUM(D144:D155)</f>
        <v>14848</v>
      </c>
      <c r="E156" s="6">
        <f>SUM(E144:E155)</f>
        <v>57</v>
      </c>
      <c r="F156" s="6">
        <v>0</v>
      </c>
      <c r="G156" s="6">
        <v>0</v>
      </c>
      <c r="H156" s="6" t="s">
        <v>4</v>
      </c>
      <c r="I156" s="6">
        <f>SUM(I144:I155)</f>
        <v>21526</v>
      </c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39" t="s">
        <v>90</v>
      </c>
      <c r="B158" s="39"/>
      <c r="C158" s="39"/>
      <c r="D158" s="39"/>
      <c r="E158" s="39"/>
      <c r="F158" s="39"/>
      <c r="G158" s="39"/>
      <c r="H158" s="39"/>
      <c r="I158" s="39"/>
    </row>
    <row r="159" spans="1:9" ht="15">
      <c r="A159" s="1" t="s">
        <v>2</v>
      </c>
      <c r="B159" s="2" t="s">
        <v>91</v>
      </c>
      <c r="C159" s="1">
        <v>1920</v>
      </c>
      <c r="D159" s="1">
        <v>720</v>
      </c>
      <c r="E159" s="1">
        <v>720</v>
      </c>
      <c r="F159" s="1">
        <v>0</v>
      </c>
      <c r="G159" s="1">
        <v>480</v>
      </c>
      <c r="H159" s="1">
        <v>2</v>
      </c>
      <c r="I159" s="1">
        <f>C159*2</f>
        <v>3840</v>
      </c>
    </row>
    <row r="160" spans="1:9" ht="15.75">
      <c r="A160" s="1"/>
      <c r="B160" s="5" t="s">
        <v>27</v>
      </c>
      <c r="C160" s="6">
        <v>1920</v>
      </c>
      <c r="D160" s="6">
        <v>720</v>
      </c>
      <c r="E160" s="6">
        <v>720</v>
      </c>
      <c r="F160" s="6">
        <v>0</v>
      </c>
      <c r="G160" s="6">
        <v>480</v>
      </c>
      <c r="H160" s="6" t="s">
        <v>4</v>
      </c>
      <c r="I160" s="6">
        <v>3840</v>
      </c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39" t="s">
        <v>92</v>
      </c>
      <c r="B162" s="39"/>
      <c r="C162" s="39"/>
      <c r="D162" s="39"/>
      <c r="E162" s="39"/>
      <c r="F162" s="39"/>
      <c r="G162" s="39"/>
      <c r="H162" s="39"/>
      <c r="I162" s="39"/>
    </row>
    <row r="163" spans="1:9" ht="15">
      <c r="A163" s="1" t="s">
        <v>2</v>
      </c>
      <c r="B163" s="2" t="s">
        <v>93</v>
      </c>
      <c r="C163" s="1">
        <f>SUM(D163:G163)</f>
        <v>64</v>
      </c>
      <c r="D163" s="1">
        <v>64</v>
      </c>
      <c r="E163" s="1">
        <v>0</v>
      </c>
      <c r="F163" s="1">
        <v>0</v>
      </c>
      <c r="G163" s="1">
        <v>0</v>
      </c>
      <c r="H163" s="1">
        <v>1</v>
      </c>
      <c r="I163" s="1">
        <f>SUM(C163*H163)</f>
        <v>64</v>
      </c>
    </row>
    <row r="164" spans="1:9" ht="15">
      <c r="A164" s="1" t="s">
        <v>5</v>
      </c>
      <c r="B164" s="2" t="s">
        <v>94</v>
      </c>
      <c r="C164" s="1">
        <f>SUM(D164:G164)</f>
        <v>142</v>
      </c>
      <c r="D164" s="1">
        <f>142-21</f>
        <v>121</v>
      </c>
      <c r="E164" s="1">
        <v>21</v>
      </c>
      <c r="F164" s="1">
        <v>0</v>
      </c>
      <c r="G164" s="1">
        <v>0</v>
      </c>
      <c r="H164" s="1">
        <v>1</v>
      </c>
      <c r="I164" s="1">
        <f>SUM(C164*H164)</f>
        <v>142</v>
      </c>
    </row>
    <row r="165" spans="1:9" ht="15">
      <c r="A165" s="1" t="s">
        <v>7</v>
      </c>
      <c r="B165" s="2" t="s">
        <v>138</v>
      </c>
      <c r="C165" s="1">
        <f>SUM(D165:G165)</f>
        <v>944</v>
      </c>
      <c r="D165" s="1">
        <v>944</v>
      </c>
      <c r="E165" s="1">
        <v>0</v>
      </c>
      <c r="F165" s="1">
        <v>0</v>
      </c>
      <c r="G165" s="1">
        <v>0</v>
      </c>
      <c r="H165" s="1">
        <v>2</v>
      </c>
      <c r="I165" s="1">
        <f>SUM(C165*H165)</f>
        <v>1888</v>
      </c>
    </row>
    <row r="166" spans="1:9" ht="15.75">
      <c r="A166" s="1"/>
      <c r="B166" s="5" t="s">
        <v>27</v>
      </c>
      <c r="C166" s="6">
        <f>SUM(C163:C165)</f>
        <v>1150</v>
      </c>
      <c r="D166" s="6">
        <f>SUM(D163:D165)</f>
        <v>1129</v>
      </c>
      <c r="E166" s="6">
        <f>SUM(E163:E165)</f>
        <v>21</v>
      </c>
      <c r="F166" s="6">
        <v>0</v>
      </c>
      <c r="G166" s="6">
        <v>0</v>
      </c>
      <c r="H166" s="6" t="s">
        <v>4</v>
      </c>
      <c r="I166" s="6">
        <f>SUM(I163:I165)</f>
        <v>2094</v>
      </c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39" t="s">
        <v>95</v>
      </c>
      <c r="B168" s="39"/>
      <c r="C168" s="39"/>
      <c r="D168" s="39"/>
      <c r="E168" s="39"/>
      <c r="F168" s="39"/>
      <c r="G168" s="39"/>
      <c r="H168" s="39"/>
      <c r="I168" s="39"/>
    </row>
    <row r="169" spans="1:9" ht="15">
      <c r="A169" s="1" t="s">
        <v>2</v>
      </c>
      <c r="B169" s="2" t="s">
        <v>172</v>
      </c>
      <c r="C169" s="1">
        <f aca="true" t="shared" si="10" ref="C169:C174">SUM(D169:G169)</f>
        <v>3079</v>
      </c>
      <c r="D169" s="1">
        <v>3079</v>
      </c>
      <c r="E169" s="1">
        <v>0</v>
      </c>
      <c r="F169" s="1">
        <v>0</v>
      </c>
      <c r="G169" s="1">
        <v>0</v>
      </c>
      <c r="H169" s="1">
        <v>2</v>
      </c>
      <c r="I169" s="1">
        <f aca="true" t="shared" si="11" ref="I169:I174">SUM(C169*H169)</f>
        <v>6158</v>
      </c>
    </row>
    <row r="170" spans="1:9" ht="15">
      <c r="A170" s="1" t="s">
        <v>5</v>
      </c>
      <c r="B170" s="2" t="s">
        <v>96</v>
      </c>
      <c r="C170" s="1">
        <f t="shared" si="10"/>
        <v>376</v>
      </c>
      <c r="D170" s="1">
        <v>376</v>
      </c>
      <c r="E170" s="1">
        <v>0</v>
      </c>
      <c r="F170" s="1">
        <v>0</v>
      </c>
      <c r="G170" s="1">
        <v>0</v>
      </c>
      <c r="H170" s="1">
        <v>2</v>
      </c>
      <c r="I170" s="1">
        <f t="shared" si="11"/>
        <v>752</v>
      </c>
    </row>
    <row r="171" spans="1:9" ht="15">
      <c r="A171" s="1" t="s">
        <v>7</v>
      </c>
      <c r="B171" s="2" t="s">
        <v>97</v>
      </c>
      <c r="C171" s="1">
        <f t="shared" si="10"/>
        <v>68</v>
      </c>
      <c r="D171" s="1">
        <v>68</v>
      </c>
      <c r="E171" s="1">
        <v>0</v>
      </c>
      <c r="F171" s="1">
        <v>0</v>
      </c>
      <c r="G171" s="1">
        <v>0</v>
      </c>
      <c r="H171" s="1">
        <v>2</v>
      </c>
      <c r="I171" s="1">
        <f t="shared" si="11"/>
        <v>136</v>
      </c>
    </row>
    <row r="172" spans="1:9" ht="15">
      <c r="A172" s="1" t="s">
        <v>8</v>
      </c>
      <c r="B172" s="2" t="s">
        <v>98</v>
      </c>
      <c r="C172" s="1">
        <f t="shared" si="10"/>
        <v>110</v>
      </c>
      <c r="D172" s="1">
        <v>110</v>
      </c>
      <c r="E172" s="1">
        <v>0</v>
      </c>
      <c r="F172" s="1">
        <v>0</v>
      </c>
      <c r="G172" s="1">
        <v>0</v>
      </c>
      <c r="H172" s="1">
        <v>2</v>
      </c>
      <c r="I172" s="1">
        <f t="shared" si="11"/>
        <v>220</v>
      </c>
    </row>
    <row r="173" spans="1:9" ht="15">
      <c r="A173" s="1" t="s">
        <v>11</v>
      </c>
      <c r="B173" s="2" t="s">
        <v>99</v>
      </c>
      <c r="C173" s="1">
        <f t="shared" si="10"/>
        <v>986</v>
      </c>
      <c r="D173" s="1">
        <v>986</v>
      </c>
      <c r="E173" s="1">
        <v>0</v>
      </c>
      <c r="F173" s="1">
        <v>0</v>
      </c>
      <c r="G173" s="1">
        <v>0</v>
      </c>
      <c r="H173" s="1">
        <v>2</v>
      </c>
      <c r="I173" s="1">
        <f t="shared" si="11"/>
        <v>1972</v>
      </c>
    </row>
    <row r="174" spans="1:9" ht="30">
      <c r="A174" s="1" t="s">
        <v>13</v>
      </c>
      <c r="B174" s="2" t="s">
        <v>100</v>
      </c>
      <c r="C174" s="1">
        <f t="shared" si="10"/>
        <v>318</v>
      </c>
      <c r="D174" s="1">
        <v>318</v>
      </c>
      <c r="E174" s="1">
        <v>0</v>
      </c>
      <c r="F174" s="1">
        <v>0</v>
      </c>
      <c r="G174" s="1">
        <v>0</v>
      </c>
      <c r="H174" s="1">
        <v>2</v>
      </c>
      <c r="I174" s="1">
        <f t="shared" si="11"/>
        <v>636</v>
      </c>
    </row>
    <row r="175" spans="1:9" ht="15.75">
      <c r="A175" s="1"/>
      <c r="B175" s="5" t="s">
        <v>27</v>
      </c>
      <c r="C175" s="6">
        <f>SUM(C169:C174)</f>
        <v>4937</v>
      </c>
      <c r="D175" s="6">
        <f>SUM(D169:D174)</f>
        <v>4937</v>
      </c>
      <c r="E175" s="6">
        <v>0</v>
      </c>
      <c r="F175" s="6">
        <v>0</v>
      </c>
      <c r="G175" s="6">
        <v>0</v>
      </c>
      <c r="H175" s="6" t="s">
        <v>4</v>
      </c>
      <c r="I175" s="6">
        <f>SUM(I169:I174)</f>
        <v>9874</v>
      </c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39" t="s">
        <v>101</v>
      </c>
      <c r="B177" s="39"/>
      <c r="C177" s="39"/>
      <c r="D177" s="39"/>
      <c r="E177" s="39"/>
      <c r="F177" s="39"/>
      <c r="G177" s="39"/>
      <c r="H177" s="39"/>
      <c r="I177" s="39"/>
    </row>
    <row r="178" spans="1:9" ht="15">
      <c r="A178" s="1" t="s">
        <v>2</v>
      </c>
      <c r="B178" s="2" t="s">
        <v>102</v>
      </c>
      <c r="C178" s="1">
        <f>SUM(D178:G178)</f>
        <v>78</v>
      </c>
      <c r="D178" s="1">
        <v>78</v>
      </c>
      <c r="E178" s="1">
        <v>0</v>
      </c>
      <c r="F178" s="1">
        <v>0</v>
      </c>
      <c r="G178" s="1">
        <v>0</v>
      </c>
      <c r="H178" s="1">
        <v>2</v>
      </c>
      <c r="I178" s="1">
        <f>SUM(C178*H178)</f>
        <v>156</v>
      </c>
    </row>
    <row r="179" spans="1:9" ht="15">
      <c r="A179" s="1" t="s">
        <v>5</v>
      </c>
      <c r="B179" s="2" t="s">
        <v>103</v>
      </c>
      <c r="C179" s="1">
        <f>SUM(D179:G179)</f>
        <v>159</v>
      </c>
      <c r="D179" s="1">
        <v>159</v>
      </c>
      <c r="E179" s="1">
        <v>0</v>
      </c>
      <c r="F179" s="1">
        <v>0</v>
      </c>
      <c r="G179" s="1">
        <v>0</v>
      </c>
      <c r="H179" s="1">
        <v>2</v>
      </c>
      <c r="I179" s="1">
        <f>SUM(C179*H179)</f>
        <v>318</v>
      </c>
    </row>
    <row r="180" spans="1:9" ht="15">
      <c r="A180" s="1" t="s">
        <v>7</v>
      </c>
      <c r="B180" s="2" t="s">
        <v>104</v>
      </c>
      <c r="C180" s="1">
        <f>SUM(D180:G180)</f>
        <v>1640</v>
      </c>
      <c r="D180" s="1">
        <v>1640</v>
      </c>
      <c r="E180" s="1">
        <v>0</v>
      </c>
      <c r="F180" s="1">
        <v>0</v>
      </c>
      <c r="G180" s="1">
        <v>0</v>
      </c>
      <c r="H180" s="1">
        <v>2</v>
      </c>
      <c r="I180" s="1">
        <f>SUM(C180*H180)</f>
        <v>3280</v>
      </c>
    </row>
    <row r="181" spans="1:9" ht="30">
      <c r="A181" s="1" t="s">
        <v>8</v>
      </c>
      <c r="B181" s="2" t="s">
        <v>105</v>
      </c>
      <c r="C181" s="1">
        <f>SUM(D181:G181)</f>
        <v>7550</v>
      </c>
      <c r="D181" s="1">
        <v>4320</v>
      </c>
      <c r="E181" s="1">
        <v>0</v>
      </c>
      <c r="F181" s="1">
        <v>0</v>
      </c>
      <c r="G181" s="1">
        <v>3230</v>
      </c>
      <c r="H181" s="1">
        <v>2</v>
      </c>
      <c r="I181" s="1">
        <f>SUM(C181*H181)</f>
        <v>15100</v>
      </c>
    </row>
    <row r="182" spans="1:9" ht="15.75">
      <c r="A182" s="1"/>
      <c r="B182" s="5" t="s">
        <v>27</v>
      </c>
      <c r="C182" s="6">
        <f>SUM(C178:C181)</f>
        <v>9427</v>
      </c>
      <c r="D182" s="6">
        <f>SUM(D178:D181)</f>
        <v>6197</v>
      </c>
      <c r="E182" s="6">
        <v>0</v>
      </c>
      <c r="F182" s="6">
        <v>0</v>
      </c>
      <c r="G182" s="6">
        <v>3230</v>
      </c>
      <c r="H182" s="6" t="s">
        <v>4</v>
      </c>
      <c r="I182" s="6">
        <f>SUM(I178:I181)</f>
        <v>18854</v>
      </c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39" t="s">
        <v>106</v>
      </c>
      <c r="B184" s="39"/>
      <c r="C184" s="39"/>
      <c r="D184" s="39"/>
      <c r="E184" s="39"/>
      <c r="F184" s="39"/>
      <c r="G184" s="39"/>
      <c r="H184" s="39"/>
      <c r="I184" s="39"/>
    </row>
    <row r="185" spans="1:9" ht="30">
      <c r="A185" s="1" t="s">
        <v>2</v>
      </c>
      <c r="B185" s="2" t="s">
        <v>108</v>
      </c>
      <c r="C185" s="1">
        <f>SUM(D185:G185)</f>
        <v>830</v>
      </c>
      <c r="D185" s="1">
        <v>830</v>
      </c>
      <c r="E185" s="1">
        <v>0</v>
      </c>
      <c r="F185" s="1">
        <v>0</v>
      </c>
      <c r="G185" s="1">
        <v>0</v>
      </c>
      <c r="H185" s="1">
        <v>2</v>
      </c>
      <c r="I185" s="1">
        <f>SUM(C185*H185)</f>
        <v>1660</v>
      </c>
    </row>
    <row r="186" spans="1:9" ht="28.5" customHeight="1">
      <c r="A186" s="1" t="s">
        <v>5</v>
      </c>
      <c r="B186" s="2" t="s">
        <v>109</v>
      </c>
      <c r="C186" s="1">
        <f aca="true" t="shared" si="12" ref="C186:C197">SUM(D186:G186)</f>
        <v>2558</v>
      </c>
      <c r="D186" s="1">
        <f>2558-390</f>
        <v>2168</v>
      </c>
      <c r="E186" s="1">
        <v>390</v>
      </c>
      <c r="F186" s="1">
        <v>0</v>
      </c>
      <c r="G186" s="1">
        <v>0</v>
      </c>
      <c r="H186" s="1">
        <v>2</v>
      </c>
      <c r="I186" s="1">
        <f aca="true" t="shared" si="13" ref="I186:I197">SUM(C186*H186)</f>
        <v>5116</v>
      </c>
    </row>
    <row r="187" spans="1:9" ht="33" customHeight="1">
      <c r="A187" s="1" t="s">
        <v>7</v>
      </c>
      <c r="B187" s="2" t="s">
        <v>160</v>
      </c>
      <c r="C187" s="1">
        <v>1000</v>
      </c>
      <c r="D187" s="1">
        <v>1000</v>
      </c>
      <c r="E187" s="1">
        <v>0</v>
      </c>
      <c r="F187" s="1">
        <v>0</v>
      </c>
      <c r="G187" s="1">
        <v>0</v>
      </c>
      <c r="H187" s="1">
        <v>2</v>
      </c>
      <c r="I187" s="1">
        <v>2000</v>
      </c>
    </row>
    <row r="188" spans="1:9" ht="30.75" customHeight="1">
      <c r="A188" s="1" t="s">
        <v>8</v>
      </c>
      <c r="B188" s="3" t="s">
        <v>177</v>
      </c>
      <c r="C188" s="4">
        <f>SUM(D188:E188)</f>
        <v>1181</v>
      </c>
      <c r="D188" s="4">
        <v>1181</v>
      </c>
      <c r="E188" s="1">
        <v>0</v>
      </c>
      <c r="F188" s="1">
        <v>0</v>
      </c>
      <c r="G188" s="1">
        <v>0</v>
      </c>
      <c r="H188" s="1">
        <v>2</v>
      </c>
      <c r="I188" s="1">
        <f t="shared" si="13"/>
        <v>2362</v>
      </c>
    </row>
    <row r="189" spans="1:9" ht="15">
      <c r="A189" s="1" t="s">
        <v>11</v>
      </c>
      <c r="B189" s="2" t="s">
        <v>110</v>
      </c>
      <c r="C189" s="1">
        <f t="shared" si="12"/>
        <v>150</v>
      </c>
      <c r="D189" s="1">
        <v>150</v>
      </c>
      <c r="E189" s="1">
        <v>0</v>
      </c>
      <c r="F189" s="1">
        <v>0</v>
      </c>
      <c r="G189" s="1">
        <v>0</v>
      </c>
      <c r="H189" s="1">
        <v>2</v>
      </c>
      <c r="I189" s="1">
        <f t="shared" si="13"/>
        <v>300</v>
      </c>
    </row>
    <row r="190" spans="1:9" ht="15">
      <c r="A190" s="1" t="s">
        <v>13</v>
      </c>
      <c r="B190" s="2" t="s">
        <v>111</v>
      </c>
      <c r="C190" s="1">
        <f t="shared" si="12"/>
        <v>482</v>
      </c>
      <c r="D190" s="1">
        <v>482</v>
      </c>
      <c r="E190" s="1">
        <v>0</v>
      </c>
      <c r="F190" s="1">
        <v>0</v>
      </c>
      <c r="G190" s="1">
        <v>0</v>
      </c>
      <c r="H190" s="1">
        <v>2</v>
      </c>
      <c r="I190" s="1">
        <f t="shared" si="13"/>
        <v>964</v>
      </c>
    </row>
    <row r="191" spans="1:9" ht="30">
      <c r="A191" s="1" t="s">
        <v>15</v>
      </c>
      <c r="B191" s="2" t="s">
        <v>112</v>
      </c>
      <c r="C191" s="1">
        <f t="shared" si="12"/>
        <v>1059</v>
      </c>
      <c r="D191" s="1">
        <v>1059</v>
      </c>
      <c r="E191" s="1">
        <v>0</v>
      </c>
      <c r="F191" s="1">
        <v>0</v>
      </c>
      <c r="G191" s="1">
        <v>0</v>
      </c>
      <c r="H191" s="1">
        <v>2</v>
      </c>
      <c r="I191" s="1">
        <f t="shared" si="13"/>
        <v>2118</v>
      </c>
    </row>
    <row r="192" spans="1:9" ht="30">
      <c r="A192" s="1" t="s">
        <v>17</v>
      </c>
      <c r="B192" s="2" t="s">
        <v>113</v>
      </c>
      <c r="C192" s="1">
        <f t="shared" si="12"/>
        <v>225</v>
      </c>
      <c r="D192" s="1">
        <v>225</v>
      </c>
      <c r="E192" s="1">
        <v>0</v>
      </c>
      <c r="F192" s="1">
        <v>0</v>
      </c>
      <c r="G192" s="1">
        <v>0</v>
      </c>
      <c r="H192" s="1">
        <v>2</v>
      </c>
      <c r="I192" s="1">
        <f t="shared" si="13"/>
        <v>450</v>
      </c>
    </row>
    <row r="193" spans="1:9" ht="15">
      <c r="A193" s="1" t="s">
        <v>19</v>
      </c>
      <c r="B193" s="2" t="s">
        <v>114</v>
      </c>
      <c r="C193" s="1">
        <f t="shared" si="12"/>
        <v>360</v>
      </c>
      <c r="D193" s="1">
        <v>360</v>
      </c>
      <c r="E193" s="1">
        <v>0</v>
      </c>
      <c r="F193" s="1">
        <v>0</v>
      </c>
      <c r="G193" s="1">
        <v>0</v>
      </c>
      <c r="H193" s="1">
        <v>2</v>
      </c>
      <c r="I193" s="1">
        <f t="shared" si="13"/>
        <v>720</v>
      </c>
    </row>
    <row r="194" spans="1:9" ht="30">
      <c r="A194" s="1" t="s">
        <v>21</v>
      </c>
      <c r="B194" s="2" t="s">
        <v>115</v>
      </c>
      <c r="C194" s="1">
        <f t="shared" si="12"/>
        <v>1660</v>
      </c>
      <c r="D194" s="1">
        <v>1660</v>
      </c>
      <c r="E194" s="1">
        <v>0</v>
      </c>
      <c r="F194" s="1">
        <v>0</v>
      </c>
      <c r="G194" s="1">
        <v>0</v>
      </c>
      <c r="H194" s="1">
        <v>2</v>
      </c>
      <c r="I194" s="1">
        <f t="shared" si="13"/>
        <v>3320</v>
      </c>
    </row>
    <row r="195" spans="1:9" ht="30">
      <c r="A195" s="1" t="s">
        <v>107</v>
      </c>
      <c r="B195" s="2" t="s">
        <v>116</v>
      </c>
      <c r="C195" s="1">
        <f t="shared" si="12"/>
        <v>685</v>
      </c>
      <c r="D195" s="1">
        <v>685</v>
      </c>
      <c r="E195" s="1">
        <v>0</v>
      </c>
      <c r="F195" s="1">
        <v>0</v>
      </c>
      <c r="G195" s="1">
        <v>0</v>
      </c>
      <c r="H195" s="1">
        <v>2</v>
      </c>
      <c r="I195" s="1">
        <f t="shared" si="13"/>
        <v>1370</v>
      </c>
    </row>
    <row r="196" spans="1:9" ht="30">
      <c r="A196" s="1" t="s">
        <v>141</v>
      </c>
      <c r="B196" s="2" t="s">
        <v>117</v>
      </c>
      <c r="C196" s="1">
        <f t="shared" si="12"/>
        <v>270</v>
      </c>
      <c r="D196" s="1">
        <v>270</v>
      </c>
      <c r="E196" s="1">
        <v>0</v>
      </c>
      <c r="F196" s="1">
        <v>0</v>
      </c>
      <c r="G196" s="1">
        <v>0</v>
      </c>
      <c r="H196" s="1">
        <v>2</v>
      </c>
      <c r="I196" s="1">
        <f t="shared" si="13"/>
        <v>540</v>
      </c>
    </row>
    <row r="197" spans="1:9" ht="30">
      <c r="A197" s="1" t="s">
        <v>25</v>
      </c>
      <c r="B197" s="2" t="s">
        <v>142</v>
      </c>
      <c r="C197" s="1">
        <f t="shared" si="12"/>
        <v>1000</v>
      </c>
      <c r="D197" s="1">
        <v>1000</v>
      </c>
      <c r="E197" s="1">
        <v>0</v>
      </c>
      <c r="F197" s="1">
        <v>0</v>
      </c>
      <c r="G197" s="1">
        <v>0</v>
      </c>
      <c r="H197" s="1">
        <v>1</v>
      </c>
      <c r="I197" s="1">
        <f t="shared" si="13"/>
        <v>1000</v>
      </c>
    </row>
    <row r="198" spans="1:9" ht="15.75">
      <c r="A198" s="1"/>
      <c r="B198" s="5" t="s">
        <v>27</v>
      </c>
      <c r="C198" s="6">
        <f>SUM(C185:C197)</f>
        <v>11460</v>
      </c>
      <c r="D198" s="6">
        <f>SUM(D185:D197)</f>
        <v>11070</v>
      </c>
      <c r="E198" s="6">
        <f>SUM(E185:E197)</f>
        <v>390</v>
      </c>
      <c r="F198" s="6">
        <v>0</v>
      </c>
      <c r="G198" s="6">
        <v>0</v>
      </c>
      <c r="H198" s="6" t="s">
        <v>4</v>
      </c>
      <c r="I198" s="6">
        <f>SUM(I185:I197)</f>
        <v>21920</v>
      </c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39" t="s">
        <v>118</v>
      </c>
      <c r="B200" s="39"/>
      <c r="C200" s="39"/>
      <c r="D200" s="39"/>
      <c r="E200" s="39"/>
      <c r="F200" s="39"/>
      <c r="G200" s="39"/>
      <c r="H200" s="39"/>
      <c r="I200" s="39"/>
    </row>
    <row r="201" spans="1:9" ht="15">
      <c r="A201" s="1" t="s">
        <v>2</v>
      </c>
      <c r="B201" s="2" t="s">
        <v>119</v>
      </c>
      <c r="C201" s="1">
        <f>SUM(D201:G201)</f>
        <v>43</v>
      </c>
      <c r="D201" s="1">
        <v>43</v>
      </c>
      <c r="E201" s="1">
        <v>0</v>
      </c>
      <c r="F201" s="1">
        <v>0</v>
      </c>
      <c r="G201" s="1">
        <v>0</v>
      </c>
      <c r="H201" s="1">
        <v>1</v>
      </c>
      <c r="I201" s="1">
        <f>SUM(C201*H201)</f>
        <v>43</v>
      </c>
    </row>
    <row r="202" spans="1:9" ht="15">
      <c r="A202" s="1" t="s">
        <v>5</v>
      </c>
      <c r="B202" s="2" t="s">
        <v>120</v>
      </c>
      <c r="C202" s="1">
        <f aca="true" t="shared" si="14" ref="C202:C209">SUM(D202:G202)</f>
        <v>109</v>
      </c>
      <c r="D202" s="1">
        <v>109</v>
      </c>
      <c r="E202" s="1">
        <v>0</v>
      </c>
      <c r="F202" s="1">
        <v>0</v>
      </c>
      <c r="G202" s="1">
        <v>0</v>
      </c>
      <c r="H202" s="1">
        <v>1</v>
      </c>
      <c r="I202" s="1">
        <f aca="true" t="shared" si="15" ref="I202:I209">SUM(C202*H202)</f>
        <v>109</v>
      </c>
    </row>
    <row r="203" spans="1:9" ht="15">
      <c r="A203" s="1" t="s">
        <v>7</v>
      </c>
      <c r="B203" s="2" t="s">
        <v>121</v>
      </c>
      <c r="C203" s="4">
        <f t="shared" si="14"/>
        <v>611</v>
      </c>
      <c r="D203" s="4">
        <v>611</v>
      </c>
      <c r="E203" s="4">
        <v>0</v>
      </c>
      <c r="F203" s="4">
        <v>0</v>
      </c>
      <c r="G203" s="4">
        <v>0</v>
      </c>
      <c r="H203" s="4">
        <v>2</v>
      </c>
      <c r="I203" s="1">
        <f t="shared" si="15"/>
        <v>1222</v>
      </c>
    </row>
    <row r="204" spans="1:9" ht="15">
      <c r="A204" s="1" t="s">
        <v>8</v>
      </c>
      <c r="B204" s="2" t="s">
        <v>122</v>
      </c>
      <c r="C204" s="1">
        <f t="shared" si="14"/>
        <v>524</v>
      </c>
      <c r="D204" s="1">
        <v>524</v>
      </c>
      <c r="E204" s="1">
        <v>0</v>
      </c>
      <c r="F204" s="1">
        <v>0</v>
      </c>
      <c r="G204" s="1">
        <v>0</v>
      </c>
      <c r="H204" s="1">
        <v>2</v>
      </c>
      <c r="I204" s="1">
        <f t="shared" si="15"/>
        <v>1048</v>
      </c>
    </row>
    <row r="205" spans="1:9" ht="15">
      <c r="A205" s="1" t="s">
        <v>11</v>
      </c>
      <c r="B205" s="2" t="s">
        <v>135</v>
      </c>
      <c r="C205" s="1">
        <f t="shared" si="14"/>
        <v>141</v>
      </c>
      <c r="D205" s="1">
        <v>81</v>
      </c>
      <c r="E205" s="1">
        <v>60</v>
      </c>
      <c r="F205" s="1">
        <v>0</v>
      </c>
      <c r="G205" s="1">
        <v>0</v>
      </c>
      <c r="H205" s="1">
        <v>1</v>
      </c>
      <c r="I205" s="1">
        <f t="shared" si="15"/>
        <v>141</v>
      </c>
    </row>
    <row r="206" spans="1:9" ht="15">
      <c r="A206" s="1" t="s">
        <v>13</v>
      </c>
      <c r="B206" s="2" t="s">
        <v>136</v>
      </c>
      <c r="C206" s="1">
        <f t="shared" si="14"/>
        <v>260</v>
      </c>
      <c r="D206" s="1">
        <v>200</v>
      </c>
      <c r="E206" s="1">
        <v>60</v>
      </c>
      <c r="F206" s="1">
        <v>0</v>
      </c>
      <c r="G206" s="1">
        <v>0</v>
      </c>
      <c r="H206" s="1">
        <v>1</v>
      </c>
      <c r="I206" s="1">
        <f t="shared" si="15"/>
        <v>260</v>
      </c>
    </row>
    <row r="207" spans="1:9" ht="15">
      <c r="A207" s="1" t="s">
        <v>15</v>
      </c>
      <c r="B207" s="2" t="s">
        <v>137</v>
      </c>
      <c r="C207" s="1">
        <f t="shared" si="14"/>
        <v>146</v>
      </c>
      <c r="D207" s="1">
        <v>146</v>
      </c>
      <c r="E207" s="1">
        <v>0</v>
      </c>
      <c r="F207" s="1">
        <v>0</v>
      </c>
      <c r="G207" s="1">
        <v>0</v>
      </c>
      <c r="H207" s="1">
        <v>2</v>
      </c>
      <c r="I207" s="1">
        <f t="shared" si="15"/>
        <v>292</v>
      </c>
    </row>
    <row r="208" spans="1:9" ht="15">
      <c r="A208" s="1" t="s">
        <v>17</v>
      </c>
      <c r="B208" s="3" t="s">
        <v>146</v>
      </c>
      <c r="C208" s="4">
        <f t="shared" si="14"/>
        <v>337</v>
      </c>
      <c r="D208" s="4">
        <v>337</v>
      </c>
      <c r="E208" s="4">
        <v>0</v>
      </c>
      <c r="F208" s="4">
        <v>0</v>
      </c>
      <c r="G208" s="4">
        <v>0</v>
      </c>
      <c r="H208" s="4">
        <v>2</v>
      </c>
      <c r="I208" s="4">
        <f t="shared" si="15"/>
        <v>674</v>
      </c>
    </row>
    <row r="209" spans="1:9" ht="15">
      <c r="A209" s="33">
        <v>9</v>
      </c>
      <c r="B209" s="3" t="s">
        <v>174</v>
      </c>
      <c r="C209" s="4">
        <f t="shared" si="14"/>
        <v>161</v>
      </c>
      <c r="D209" s="4">
        <v>161</v>
      </c>
      <c r="E209" s="4">
        <v>0</v>
      </c>
      <c r="F209" s="4">
        <v>0</v>
      </c>
      <c r="G209" s="4">
        <v>0</v>
      </c>
      <c r="H209" s="4">
        <v>2</v>
      </c>
      <c r="I209" s="4">
        <f t="shared" si="15"/>
        <v>322</v>
      </c>
    </row>
    <row r="210" spans="1:9" ht="15.75">
      <c r="A210" s="1"/>
      <c r="B210" s="5" t="s">
        <v>27</v>
      </c>
      <c r="C210" s="6">
        <f>SUM(C201:C209)</f>
        <v>2332</v>
      </c>
      <c r="D210" s="6">
        <f>SUM(D201:D209)</f>
        <v>2212</v>
      </c>
      <c r="E210" s="6">
        <f>SUM(E201:E209)</f>
        <v>120</v>
      </c>
      <c r="F210" s="6">
        <v>0</v>
      </c>
      <c r="G210" s="6">
        <v>0</v>
      </c>
      <c r="H210" s="6" t="s">
        <v>4</v>
      </c>
      <c r="I210" s="6">
        <f>SUM(I201:I209)</f>
        <v>4111</v>
      </c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43" t="s">
        <v>123</v>
      </c>
      <c r="B212" s="44"/>
      <c r="C212" s="44"/>
      <c r="D212" s="44"/>
      <c r="E212" s="44"/>
      <c r="F212" s="44"/>
      <c r="G212" s="44"/>
      <c r="H212" s="44"/>
      <c r="I212" s="45"/>
    </row>
    <row r="213" spans="1:9" ht="30">
      <c r="A213" s="1" t="s">
        <v>2</v>
      </c>
      <c r="B213" s="2" t="s">
        <v>134</v>
      </c>
      <c r="C213" s="1">
        <f aca="true" t="shared" si="16" ref="C213:C221">SUM(D213:G213)</f>
        <v>1131</v>
      </c>
      <c r="D213" s="1">
        <f>1131-24</f>
        <v>1107</v>
      </c>
      <c r="E213" s="1">
        <v>24</v>
      </c>
      <c r="F213" s="1">
        <v>0</v>
      </c>
      <c r="G213" s="1">
        <v>0</v>
      </c>
      <c r="H213" s="1">
        <v>3</v>
      </c>
      <c r="I213" s="1">
        <f aca="true" t="shared" si="17" ref="I213:I221">SUM(C213*H213)</f>
        <v>3393</v>
      </c>
    </row>
    <row r="214" spans="1:9" ht="30">
      <c r="A214" s="1" t="s">
        <v>5</v>
      </c>
      <c r="B214" s="2" t="s">
        <v>124</v>
      </c>
      <c r="C214" s="1">
        <f t="shared" si="16"/>
        <v>428</v>
      </c>
      <c r="D214" s="1">
        <v>428</v>
      </c>
      <c r="E214" s="1">
        <v>0</v>
      </c>
      <c r="F214" s="1">
        <v>0</v>
      </c>
      <c r="G214" s="1">
        <v>0</v>
      </c>
      <c r="H214" s="1">
        <v>0</v>
      </c>
      <c r="I214" s="1">
        <f t="shared" si="17"/>
        <v>0</v>
      </c>
    </row>
    <row r="215" spans="1:9" ht="49.5">
      <c r="A215" s="1" t="s">
        <v>7</v>
      </c>
      <c r="B215" s="3" t="s">
        <v>208</v>
      </c>
      <c r="C215" s="4">
        <f t="shared" si="16"/>
        <v>3450</v>
      </c>
      <c r="D215" s="4">
        <v>3450</v>
      </c>
      <c r="E215" s="4">
        <v>0</v>
      </c>
      <c r="F215" s="4">
        <v>0</v>
      </c>
      <c r="G215" s="4">
        <v>0</v>
      </c>
      <c r="H215" s="4">
        <v>2</v>
      </c>
      <c r="I215" s="4">
        <f t="shared" si="17"/>
        <v>6900</v>
      </c>
    </row>
    <row r="216" spans="1:9" ht="30">
      <c r="A216" s="1" t="s">
        <v>8</v>
      </c>
      <c r="B216" s="3" t="s">
        <v>125</v>
      </c>
      <c r="C216" s="4">
        <f t="shared" si="16"/>
        <v>1339</v>
      </c>
      <c r="D216" s="4">
        <f>1339-6</f>
        <v>1333</v>
      </c>
      <c r="E216" s="4">
        <v>0</v>
      </c>
      <c r="F216" s="4">
        <v>6</v>
      </c>
      <c r="G216" s="4">
        <v>0</v>
      </c>
      <c r="H216" s="4">
        <v>2</v>
      </c>
      <c r="I216" s="4">
        <f t="shared" si="17"/>
        <v>2678</v>
      </c>
    </row>
    <row r="217" spans="1:9" ht="15">
      <c r="A217" s="1" t="s">
        <v>11</v>
      </c>
      <c r="B217" s="3" t="s">
        <v>126</v>
      </c>
      <c r="C217" s="4">
        <f t="shared" si="16"/>
        <v>362</v>
      </c>
      <c r="D217" s="4">
        <f>362-26</f>
        <v>336</v>
      </c>
      <c r="E217" s="4">
        <v>0</v>
      </c>
      <c r="F217" s="4">
        <v>26</v>
      </c>
      <c r="G217" s="4">
        <v>0</v>
      </c>
      <c r="H217" s="4">
        <v>2</v>
      </c>
      <c r="I217" s="4">
        <f t="shared" si="17"/>
        <v>724</v>
      </c>
    </row>
    <row r="218" spans="1:9" ht="30">
      <c r="A218" s="1">
        <v>6</v>
      </c>
      <c r="B218" s="3" t="s">
        <v>202</v>
      </c>
      <c r="C218" s="4">
        <v>266</v>
      </c>
      <c r="D218" s="4">
        <v>266</v>
      </c>
      <c r="E218" s="4">
        <v>0</v>
      </c>
      <c r="F218" s="4">
        <v>0</v>
      </c>
      <c r="G218" s="4">
        <v>0</v>
      </c>
      <c r="H218" s="4">
        <v>2</v>
      </c>
      <c r="I218" s="4">
        <f t="shared" si="17"/>
        <v>532</v>
      </c>
    </row>
    <row r="219" spans="1:9" ht="45">
      <c r="A219" s="1">
        <v>7</v>
      </c>
      <c r="B219" s="3" t="s">
        <v>203</v>
      </c>
      <c r="C219" s="4">
        <v>1162</v>
      </c>
      <c r="D219" s="4">
        <v>1162</v>
      </c>
      <c r="E219" s="4">
        <v>0</v>
      </c>
      <c r="F219" s="4">
        <v>0</v>
      </c>
      <c r="G219" s="4">
        <v>0</v>
      </c>
      <c r="H219" s="4">
        <v>2</v>
      </c>
      <c r="I219" s="4">
        <f t="shared" si="17"/>
        <v>2324</v>
      </c>
    </row>
    <row r="220" spans="1:9" ht="45">
      <c r="A220" s="1">
        <v>8</v>
      </c>
      <c r="B220" s="3" t="s">
        <v>205</v>
      </c>
      <c r="C220" s="4">
        <f>SUM(D220:G220)</f>
        <v>701</v>
      </c>
      <c r="D220" s="4">
        <v>637</v>
      </c>
      <c r="E220" s="4">
        <v>64</v>
      </c>
      <c r="F220" s="4">
        <v>0</v>
      </c>
      <c r="G220" s="4">
        <v>0</v>
      </c>
      <c r="H220" s="4">
        <v>2</v>
      </c>
      <c r="I220" s="4">
        <f t="shared" si="17"/>
        <v>1402</v>
      </c>
    </row>
    <row r="221" spans="1:9" ht="32.25">
      <c r="A221" s="1">
        <v>9</v>
      </c>
      <c r="B221" s="3" t="s">
        <v>209</v>
      </c>
      <c r="C221" s="4">
        <f t="shared" si="16"/>
        <v>804</v>
      </c>
      <c r="D221" s="4">
        <v>394</v>
      </c>
      <c r="E221" s="4">
        <v>410</v>
      </c>
      <c r="F221" s="4">
        <v>0</v>
      </c>
      <c r="G221" s="4">
        <v>0</v>
      </c>
      <c r="H221" s="4">
        <v>2</v>
      </c>
      <c r="I221" s="4">
        <f t="shared" si="17"/>
        <v>1608</v>
      </c>
    </row>
    <row r="222" spans="1:9" ht="15.75">
      <c r="A222" s="1"/>
      <c r="B222" s="5" t="s">
        <v>27</v>
      </c>
      <c r="C222" s="6">
        <f>SUM(C213:C221)</f>
        <v>9643</v>
      </c>
      <c r="D222" s="15">
        <f>SUM(D213:D221)</f>
        <v>9113</v>
      </c>
      <c r="E222" s="6">
        <f>SUM(E213:E221)</f>
        <v>498</v>
      </c>
      <c r="F222" s="6">
        <f>SUM(F213:F221)</f>
        <v>32</v>
      </c>
      <c r="G222" s="6">
        <v>0</v>
      </c>
      <c r="H222" s="6" t="s">
        <v>4</v>
      </c>
      <c r="I222" s="6">
        <f>SUM(I213:I221)</f>
        <v>19561</v>
      </c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43" t="s">
        <v>127</v>
      </c>
      <c r="B224" s="44"/>
      <c r="C224" s="44"/>
      <c r="D224" s="44"/>
      <c r="E224" s="44"/>
      <c r="F224" s="44"/>
      <c r="G224" s="44"/>
      <c r="H224" s="44"/>
      <c r="I224" s="45"/>
    </row>
    <row r="225" spans="1:9" ht="30">
      <c r="A225" s="1" t="s">
        <v>2</v>
      </c>
      <c r="B225" s="2" t="s">
        <v>128</v>
      </c>
      <c r="C225" s="1">
        <v>653</v>
      </c>
      <c r="D225" s="1">
        <v>653</v>
      </c>
      <c r="E225" s="1">
        <v>0</v>
      </c>
      <c r="F225" s="1">
        <v>0</v>
      </c>
      <c r="G225" s="1">
        <v>0</v>
      </c>
      <c r="H225" s="1">
        <v>1</v>
      </c>
      <c r="I225" s="1">
        <v>653</v>
      </c>
    </row>
    <row r="226" spans="1:9" ht="15.75">
      <c r="A226" s="1"/>
      <c r="B226" s="5" t="s">
        <v>27</v>
      </c>
      <c r="C226" s="6">
        <v>653</v>
      </c>
      <c r="D226" s="6">
        <v>653</v>
      </c>
      <c r="E226" s="6">
        <v>0</v>
      </c>
      <c r="F226" s="6">
        <v>0</v>
      </c>
      <c r="G226" s="6">
        <v>0</v>
      </c>
      <c r="H226" s="6" t="s">
        <v>4</v>
      </c>
      <c r="I226" s="6">
        <v>653</v>
      </c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 customHeight="1">
      <c r="A228" s="43" t="s">
        <v>129</v>
      </c>
      <c r="B228" s="44"/>
      <c r="C228" s="44"/>
      <c r="D228" s="44"/>
      <c r="E228" s="44"/>
      <c r="F228" s="44"/>
      <c r="G228" s="44"/>
      <c r="H228" s="44"/>
      <c r="I228" s="45"/>
    </row>
    <row r="229" spans="1:9" ht="31.5" customHeight="1">
      <c r="A229" s="1" t="s">
        <v>2</v>
      </c>
      <c r="B229" s="2" t="s">
        <v>130</v>
      </c>
      <c r="C229" s="1">
        <f>SUM(D229:G229)</f>
        <v>6126</v>
      </c>
      <c r="D229" s="1">
        <v>6126</v>
      </c>
      <c r="E229" s="1">
        <v>0</v>
      </c>
      <c r="F229" s="1">
        <v>0</v>
      </c>
      <c r="G229" s="1">
        <v>0</v>
      </c>
      <c r="H229" s="1">
        <v>0</v>
      </c>
      <c r="I229" s="1">
        <f aca="true" t="shared" si="18" ref="I229:I234">SUM(C229*H229)</f>
        <v>0</v>
      </c>
    </row>
    <row r="230" spans="1:9" ht="15">
      <c r="A230" s="1" t="s">
        <v>5</v>
      </c>
      <c r="B230" s="2" t="s">
        <v>131</v>
      </c>
      <c r="C230" s="1">
        <f>SUM(D230:G230)</f>
        <v>1400</v>
      </c>
      <c r="D230" s="1">
        <v>1400</v>
      </c>
      <c r="E230" s="1">
        <v>0</v>
      </c>
      <c r="F230" s="1">
        <v>0</v>
      </c>
      <c r="G230" s="1">
        <v>0</v>
      </c>
      <c r="H230" s="1">
        <v>1</v>
      </c>
      <c r="I230" s="1">
        <f t="shared" si="18"/>
        <v>1400</v>
      </c>
    </row>
    <row r="231" spans="1:9" ht="15">
      <c r="A231" s="1" t="s">
        <v>7</v>
      </c>
      <c r="B231" s="2" t="s">
        <v>132</v>
      </c>
      <c r="C231" s="1">
        <f>SUM(D231:G231)</f>
        <v>186</v>
      </c>
      <c r="D231" s="1">
        <v>186</v>
      </c>
      <c r="E231" s="1">
        <v>0</v>
      </c>
      <c r="F231" s="1">
        <v>0</v>
      </c>
      <c r="G231" s="1">
        <v>0</v>
      </c>
      <c r="H231" s="1">
        <v>0</v>
      </c>
      <c r="I231" s="1">
        <f t="shared" si="18"/>
        <v>0</v>
      </c>
    </row>
    <row r="232" spans="1:9" ht="15">
      <c r="A232" s="1" t="s">
        <v>8</v>
      </c>
      <c r="B232" s="2" t="s">
        <v>68</v>
      </c>
      <c r="C232" s="1">
        <f>SUM(D232:G232)</f>
        <v>566</v>
      </c>
      <c r="D232" s="1">
        <v>566</v>
      </c>
      <c r="E232" s="1">
        <v>0</v>
      </c>
      <c r="F232" s="1">
        <v>0</v>
      </c>
      <c r="G232" s="1">
        <v>0</v>
      </c>
      <c r="H232" s="1">
        <v>0</v>
      </c>
      <c r="I232" s="1">
        <f t="shared" si="18"/>
        <v>0</v>
      </c>
    </row>
    <row r="233" spans="1:9" ht="15">
      <c r="A233" s="1" t="s">
        <v>11</v>
      </c>
      <c r="B233" s="3" t="s">
        <v>157</v>
      </c>
      <c r="C233" s="4">
        <f>SUM(D233:G233)</f>
        <v>2065</v>
      </c>
      <c r="D233" s="4">
        <v>2065</v>
      </c>
      <c r="E233" s="4">
        <v>0</v>
      </c>
      <c r="F233" s="4">
        <v>0</v>
      </c>
      <c r="G233" s="4">
        <v>0</v>
      </c>
      <c r="H233" s="4">
        <v>2</v>
      </c>
      <c r="I233" s="4">
        <f t="shared" si="18"/>
        <v>4130</v>
      </c>
    </row>
    <row r="234" spans="1:9" ht="30">
      <c r="A234" s="1">
        <v>6</v>
      </c>
      <c r="B234" s="3" t="s">
        <v>171</v>
      </c>
      <c r="C234" s="4">
        <v>1154</v>
      </c>
      <c r="D234" s="4">
        <v>1154</v>
      </c>
      <c r="E234" s="4">
        <v>0</v>
      </c>
      <c r="F234" s="4">
        <v>0</v>
      </c>
      <c r="G234" s="4">
        <v>0</v>
      </c>
      <c r="H234" s="4">
        <v>2</v>
      </c>
      <c r="I234" s="4">
        <f t="shared" si="18"/>
        <v>2308</v>
      </c>
    </row>
    <row r="235" spans="1:9" ht="15.75">
      <c r="A235" s="1"/>
      <c r="B235" s="5" t="s">
        <v>27</v>
      </c>
      <c r="C235" s="6">
        <f>SUM(C229:C234)</f>
        <v>11497</v>
      </c>
      <c r="D235" s="6">
        <f>SUM(D229:D234)</f>
        <v>11497</v>
      </c>
      <c r="E235" s="6">
        <v>0</v>
      </c>
      <c r="F235" s="6">
        <v>0</v>
      </c>
      <c r="G235" s="6">
        <v>0</v>
      </c>
      <c r="H235" s="6" t="s">
        <v>4</v>
      </c>
      <c r="I235" s="6">
        <f>SUM(I229:I233)</f>
        <v>5530</v>
      </c>
    </row>
    <row r="236" spans="1:9" ht="15.75">
      <c r="A236" s="1"/>
      <c r="B236" s="5"/>
      <c r="C236" s="18"/>
      <c r="D236" s="18"/>
      <c r="E236" s="18"/>
      <c r="F236" s="18"/>
      <c r="G236" s="18"/>
      <c r="H236" s="18"/>
      <c r="I236" s="18"/>
    </row>
    <row r="237" spans="1:9" ht="15.75" customHeight="1">
      <c r="A237" s="46" t="s">
        <v>178</v>
      </c>
      <c r="B237" s="46"/>
      <c r="C237" s="46"/>
      <c r="D237" s="46"/>
      <c r="E237" s="46"/>
      <c r="F237" s="46"/>
      <c r="G237" s="46"/>
      <c r="H237" s="46"/>
      <c r="I237" s="46"/>
    </row>
    <row r="238" spans="1:9" ht="15">
      <c r="A238" s="1" t="s">
        <v>2</v>
      </c>
      <c r="B238" s="3" t="s">
        <v>179</v>
      </c>
      <c r="C238" s="4">
        <f>SUM(D238:G238)</f>
        <v>1112</v>
      </c>
      <c r="D238" s="4">
        <v>333</v>
      </c>
      <c r="E238" s="4">
        <v>779</v>
      </c>
      <c r="F238" s="4">
        <v>0</v>
      </c>
      <c r="G238" s="4">
        <v>0</v>
      </c>
      <c r="H238" s="4">
        <v>2</v>
      </c>
      <c r="I238" s="4">
        <f>SUM(C238*H238)</f>
        <v>2224</v>
      </c>
    </row>
    <row r="239" spans="1:9" ht="15.75">
      <c r="A239" s="1"/>
      <c r="B239" s="5" t="s">
        <v>27</v>
      </c>
      <c r="C239" s="6">
        <f>SUM(C238:C238)</f>
        <v>1112</v>
      </c>
      <c r="D239" s="6">
        <f>SUM(D238:D238)</f>
        <v>333</v>
      </c>
      <c r="E239" s="6">
        <v>0</v>
      </c>
      <c r="F239" s="6">
        <v>0</v>
      </c>
      <c r="G239" s="6">
        <v>0</v>
      </c>
      <c r="H239" s="6" t="s">
        <v>4</v>
      </c>
      <c r="I239" s="6">
        <f>SUM(I238:I238)</f>
        <v>2224</v>
      </c>
    </row>
    <row r="240" spans="1:9" ht="15.75">
      <c r="A240" s="1"/>
      <c r="B240" s="5"/>
      <c r="C240" s="18"/>
      <c r="D240" s="18"/>
      <c r="E240" s="18"/>
      <c r="F240" s="18"/>
      <c r="G240" s="18"/>
      <c r="H240" s="18"/>
      <c r="I240" s="18"/>
    </row>
    <row r="241" spans="1:9" ht="15.75">
      <c r="A241" s="39" t="s">
        <v>147</v>
      </c>
      <c r="B241" s="39"/>
      <c r="C241" s="39"/>
      <c r="D241" s="39"/>
      <c r="E241" s="39"/>
      <c r="F241" s="39"/>
      <c r="G241" s="39"/>
      <c r="H241" s="39"/>
      <c r="I241" s="39"/>
    </row>
    <row r="242" spans="1:9" ht="30">
      <c r="A242" s="1" t="s">
        <v>2</v>
      </c>
      <c r="B242" s="3" t="s">
        <v>149</v>
      </c>
      <c r="C242" s="4">
        <f>SUM(D242:G242)</f>
        <v>393</v>
      </c>
      <c r="D242" s="4">
        <v>393</v>
      </c>
      <c r="E242" s="4">
        <v>0</v>
      </c>
      <c r="F242" s="4">
        <v>0</v>
      </c>
      <c r="G242" s="4">
        <v>0</v>
      </c>
      <c r="H242" s="4">
        <v>2</v>
      </c>
      <c r="I242" s="4">
        <f>SUM(C242*H242)</f>
        <v>786</v>
      </c>
    </row>
    <row r="243" spans="1:9" ht="15.75">
      <c r="A243" s="1"/>
      <c r="B243" s="5" t="s">
        <v>27</v>
      </c>
      <c r="C243" s="6">
        <f>SUM(C242:C242)</f>
        <v>393</v>
      </c>
      <c r="D243" s="6">
        <f>SUM(D242:D242)</f>
        <v>393</v>
      </c>
      <c r="E243" s="6">
        <v>0</v>
      </c>
      <c r="F243" s="6">
        <v>0</v>
      </c>
      <c r="G243" s="6">
        <v>0</v>
      </c>
      <c r="H243" s="6" t="s">
        <v>4</v>
      </c>
      <c r="I243" s="6">
        <f>SUM(I242:I242)</f>
        <v>786</v>
      </c>
    </row>
    <row r="244" spans="1:9" ht="15.75">
      <c r="A244" s="1"/>
      <c r="B244" s="5"/>
      <c r="C244" s="5"/>
      <c r="D244" s="5"/>
      <c r="E244" s="5"/>
      <c r="F244" s="5"/>
      <c r="G244" s="5"/>
      <c r="H244" s="5"/>
      <c r="I244" s="5"/>
    </row>
    <row r="245" spans="1:9" ht="15.75">
      <c r="A245" s="39" t="s">
        <v>148</v>
      </c>
      <c r="B245" s="39"/>
      <c r="C245" s="39"/>
      <c r="D245" s="39"/>
      <c r="E245" s="39"/>
      <c r="F245" s="39"/>
      <c r="G245" s="39"/>
      <c r="H245" s="39"/>
      <c r="I245" s="39"/>
    </row>
    <row r="246" spans="1:9" ht="30">
      <c r="A246" s="1" t="s">
        <v>2</v>
      </c>
      <c r="B246" s="3" t="s">
        <v>150</v>
      </c>
      <c r="C246" s="4">
        <f>SUM(D246:G246)</f>
        <v>475</v>
      </c>
      <c r="D246" s="4">
        <v>423</v>
      </c>
      <c r="E246" s="4">
        <v>52</v>
      </c>
      <c r="F246" s="4">
        <v>0</v>
      </c>
      <c r="G246" s="4">
        <v>0</v>
      </c>
      <c r="H246" s="4">
        <v>2</v>
      </c>
      <c r="I246" s="4">
        <f>SUM(C246*H246)</f>
        <v>950</v>
      </c>
    </row>
    <row r="247" spans="1:9" ht="30">
      <c r="A247" s="1" t="s">
        <v>5</v>
      </c>
      <c r="B247" s="3" t="s">
        <v>152</v>
      </c>
      <c r="C247" s="4">
        <f>SUM(D247:G247)</f>
        <v>697</v>
      </c>
      <c r="D247" s="4">
        <v>697</v>
      </c>
      <c r="E247" s="4">
        <v>0</v>
      </c>
      <c r="F247" s="4">
        <v>0</v>
      </c>
      <c r="G247" s="4">
        <v>0</v>
      </c>
      <c r="H247" s="4">
        <v>2</v>
      </c>
      <c r="I247" s="4">
        <f>SUM(C247*H247)</f>
        <v>1394</v>
      </c>
    </row>
    <row r="248" spans="1:9" ht="15">
      <c r="A248" s="1" t="s">
        <v>7</v>
      </c>
      <c r="B248" s="3" t="s">
        <v>151</v>
      </c>
      <c r="C248" s="4">
        <f>SUM(D248:G248)</f>
        <v>962</v>
      </c>
      <c r="D248" s="4">
        <v>962</v>
      </c>
      <c r="E248" s="4">
        <v>0</v>
      </c>
      <c r="F248" s="4">
        <v>0</v>
      </c>
      <c r="G248" s="4">
        <v>0</v>
      </c>
      <c r="H248" s="4">
        <v>2</v>
      </c>
      <c r="I248" s="4">
        <f>SUM(C248*H248)</f>
        <v>1924</v>
      </c>
    </row>
    <row r="249" spans="1:9" ht="15.75">
      <c r="A249" s="1"/>
      <c r="B249" s="5" t="s">
        <v>27</v>
      </c>
      <c r="C249" s="6">
        <f>SUM(C246:C248)</f>
        <v>2134</v>
      </c>
      <c r="D249" s="6">
        <f>SUM(D246:D248)</f>
        <v>2082</v>
      </c>
      <c r="E249" s="6">
        <f>SUM(E246:E248)</f>
        <v>52</v>
      </c>
      <c r="F249" s="6">
        <v>0</v>
      </c>
      <c r="G249" s="6">
        <v>0</v>
      </c>
      <c r="H249" s="6" t="s">
        <v>4</v>
      </c>
      <c r="I249" s="6">
        <f>SUM(I246:I248)</f>
        <v>4268</v>
      </c>
    </row>
    <row r="250" spans="1:9" ht="15.75">
      <c r="A250" s="1"/>
      <c r="B250" s="5"/>
      <c r="C250" s="5"/>
      <c r="D250" s="5"/>
      <c r="E250" s="5"/>
      <c r="F250" s="5"/>
      <c r="G250" s="5"/>
      <c r="H250" s="5"/>
      <c r="I250" s="5"/>
    </row>
    <row r="251" spans="1:9" ht="15.75">
      <c r="A251" s="39" t="s">
        <v>153</v>
      </c>
      <c r="B251" s="39"/>
      <c r="C251" s="39"/>
      <c r="D251" s="39"/>
      <c r="E251" s="39"/>
      <c r="F251" s="39"/>
      <c r="G251" s="39"/>
      <c r="H251" s="39"/>
      <c r="I251" s="39"/>
    </row>
    <row r="252" spans="1:9" ht="15">
      <c r="A252" s="1" t="s">
        <v>2</v>
      </c>
      <c r="B252" s="3" t="s">
        <v>154</v>
      </c>
      <c r="C252" s="4">
        <f>SUM(D252:G252)</f>
        <v>134</v>
      </c>
      <c r="D252" s="4">
        <v>48</v>
      </c>
      <c r="E252" s="4">
        <v>86</v>
      </c>
      <c r="F252" s="4">
        <v>0</v>
      </c>
      <c r="G252" s="4">
        <v>0</v>
      </c>
      <c r="H252" s="4">
        <v>2</v>
      </c>
      <c r="I252" s="4">
        <f>SUM(C252*H252)</f>
        <v>268</v>
      </c>
    </row>
    <row r="253" spans="1:9" ht="15.75">
      <c r="A253" s="1"/>
      <c r="B253" s="5" t="s">
        <v>27</v>
      </c>
      <c r="C253" s="6">
        <f>SUM(C252:C252)</f>
        <v>134</v>
      </c>
      <c r="D253" s="6">
        <f>SUM(D252:D252)</f>
        <v>48</v>
      </c>
      <c r="E253" s="6">
        <f>SUM(E252)</f>
        <v>86</v>
      </c>
      <c r="F253" s="6">
        <v>0</v>
      </c>
      <c r="G253" s="6">
        <v>0</v>
      </c>
      <c r="H253" s="6" t="s">
        <v>4</v>
      </c>
      <c r="I253" s="6">
        <f>SUM(I252:I252)</f>
        <v>268</v>
      </c>
    </row>
    <row r="254" spans="1:9" ht="15.75">
      <c r="A254" s="1"/>
      <c r="B254" s="5"/>
      <c r="C254" s="18"/>
      <c r="D254" s="18"/>
      <c r="E254" s="18"/>
      <c r="F254" s="18"/>
      <c r="G254" s="18"/>
      <c r="H254" s="18"/>
      <c r="I254" s="18"/>
    </row>
    <row r="255" spans="1:9" ht="15.75">
      <c r="A255" s="39" t="s">
        <v>155</v>
      </c>
      <c r="B255" s="39"/>
      <c r="C255" s="39"/>
      <c r="D255" s="39"/>
      <c r="E255" s="39"/>
      <c r="F255" s="39"/>
      <c r="G255" s="39"/>
      <c r="H255" s="39"/>
      <c r="I255" s="39"/>
    </row>
    <row r="256" spans="1:9" ht="30">
      <c r="A256" s="1" t="s">
        <v>2</v>
      </c>
      <c r="B256" s="3" t="s">
        <v>156</v>
      </c>
      <c r="C256" s="4">
        <f>SUM(D256:G256)</f>
        <v>2080</v>
      </c>
      <c r="D256" s="4">
        <v>2080</v>
      </c>
      <c r="E256" s="4">
        <v>0</v>
      </c>
      <c r="F256" s="4">
        <v>0</v>
      </c>
      <c r="G256" s="4">
        <v>0</v>
      </c>
      <c r="H256" s="4">
        <v>0</v>
      </c>
      <c r="I256" s="4">
        <f>SUM(C256*H256)</f>
        <v>0</v>
      </c>
    </row>
    <row r="257" spans="1:9" ht="15.75">
      <c r="A257" s="1"/>
      <c r="B257" s="5" t="s">
        <v>27</v>
      </c>
      <c r="C257" s="6">
        <f>SUM(C256:C256)</f>
        <v>2080</v>
      </c>
      <c r="D257" s="6">
        <f>SUM(D256:D256)</f>
        <v>2080</v>
      </c>
      <c r="E257" s="6">
        <f>SUM(E256)</f>
        <v>0</v>
      </c>
      <c r="F257" s="6">
        <v>0</v>
      </c>
      <c r="G257" s="6">
        <v>0</v>
      </c>
      <c r="H257" s="6" t="s">
        <v>4</v>
      </c>
      <c r="I257" s="6">
        <f>SUM(I256:I256)</f>
        <v>0</v>
      </c>
    </row>
    <row r="258" spans="1:9" ht="15.75">
      <c r="A258" s="1"/>
      <c r="B258" s="5"/>
      <c r="C258" s="5"/>
      <c r="D258" s="5"/>
      <c r="E258" s="5"/>
      <c r="F258" s="5"/>
      <c r="G258" s="5"/>
      <c r="H258" s="5"/>
      <c r="I258" s="5"/>
    </row>
    <row r="259" spans="1:9" ht="12.75" customHeight="1">
      <c r="A259" s="43" t="s">
        <v>133</v>
      </c>
      <c r="B259" s="44"/>
      <c r="C259" s="44"/>
      <c r="D259" s="44"/>
      <c r="E259" s="44"/>
      <c r="F259" s="44"/>
      <c r="G259" s="44"/>
      <c r="H259" s="44"/>
      <c r="I259" s="45"/>
    </row>
    <row r="260" spans="1:9" ht="12.75" customHeight="1">
      <c r="A260" s="1" t="s">
        <v>2</v>
      </c>
      <c r="B260" s="2" t="s">
        <v>133</v>
      </c>
      <c r="C260" s="1">
        <f>SUM(D260:G260)</f>
        <v>89314</v>
      </c>
      <c r="D260" s="1">
        <v>81755</v>
      </c>
      <c r="E260" s="1">
        <v>7559</v>
      </c>
      <c r="F260" s="1">
        <v>0</v>
      </c>
      <c r="G260" s="1">
        <v>0</v>
      </c>
      <c r="H260" s="1" t="s">
        <v>4</v>
      </c>
      <c r="I260" s="1">
        <v>0</v>
      </c>
    </row>
    <row r="261" spans="1:9" ht="15">
      <c r="A261" s="4" t="s">
        <v>5</v>
      </c>
      <c r="B261" s="3" t="s">
        <v>196</v>
      </c>
      <c r="C261" s="4">
        <f>SUM(D261:G261)</f>
        <v>4485</v>
      </c>
      <c r="D261" s="4">
        <v>4485</v>
      </c>
      <c r="E261" s="4"/>
      <c r="F261" s="4"/>
      <c r="G261" s="4"/>
      <c r="H261" s="4"/>
      <c r="I261" s="4"/>
    </row>
    <row r="262" spans="1:9" ht="15.75">
      <c r="A262" s="1"/>
      <c r="B262" s="5" t="s">
        <v>27</v>
      </c>
      <c r="C262" s="6">
        <f>SUM(C260:C261)</f>
        <v>93799</v>
      </c>
      <c r="D262" s="6">
        <f>SUM(D260:D261)</f>
        <v>86240</v>
      </c>
      <c r="E262" s="6">
        <f>SUM(E260:E261)</f>
        <v>7559</v>
      </c>
      <c r="F262" s="6">
        <f>SUM(F260:F261)</f>
        <v>0</v>
      </c>
      <c r="G262" s="6">
        <v>0</v>
      </c>
      <c r="H262" s="6" t="s">
        <v>4</v>
      </c>
      <c r="I262" s="6">
        <v>0</v>
      </c>
    </row>
    <row r="263" spans="1:10" ht="15">
      <c r="A263" s="27"/>
      <c r="B263" s="28"/>
      <c r="C263" s="28"/>
      <c r="D263" s="28"/>
      <c r="E263" s="28"/>
      <c r="F263" s="28"/>
      <c r="G263" s="28"/>
      <c r="H263" s="28"/>
      <c r="I263" s="28"/>
      <c r="J263" s="29"/>
    </row>
    <row r="264" spans="1:10" ht="15">
      <c r="A264" s="27"/>
      <c r="B264" s="28"/>
      <c r="C264" s="28"/>
      <c r="D264" s="28"/>
      <c r="E264" s="28"/>
      <c r="F264" s="28"/>
      <c r="G264" s="28"/>
      <c r="H264" s="28"/>
      <c r="I264" s="28"/>
      <c r="J264" s="29"/>
    </row>
    <row r="265" spans="1:10" ht="15">
      <c r="A265" s="27"/>
      <c r="B265" s="28"/>
      <c r="C265" s="28"/>
      <c r="D265" s="28"/>
      <c r="E265" s="28"/>
      <c r="F265" s="28"/>
      <c r="G265" s="28"/>
      <c r="H265" s="28"/>
      <c r="I265" s="28"/>
      <c r="J265" s="29"/>
    </row>
    <row r="266" spans="1:10" ht="15">
      <c r="A266" s="27"/>
      <c r="B266" s="28"/>
      <c r="C266" s="28"/>
      <c r="D266" s="28"/>
      <c r="E266" s="28"/>
      <c r="F266" s="28"/>
      <c r="G266" s="28"/>
      <c r="H266" s="28"/>
      <c r="I266" s="28"/>
      <c r="J266" s="29"/>
    </row>
    <row r="267" spans="1:10" ht="15">
      <c r="A267" s="27"/>
      <c r="B267" s="28"/>
      <c r="C267" s="28"/>
      <c r="D267" s="28"/>
      <c r="E267" s="28"/>
      <c r="F267" s="28"/>
      <c r="G267" s="28"/>
      <c r="H267" s="28"/>
      <c r="I267" s="28"/>
      <c r="J267" s="29"/>
    </row>
    <row r="268" spans="1:10" ht="15">
      <c r="A268" s="27"/>
      <c r="B268" s="28"/>
      <c r="C268" s="28"/>
      <c r="D268" s="28"/>
      <c r="E268" s="28"/>
      <c r="F268" s="28"/>
      <c r="G268" s="28"/>
      <c r="H268" s="28"/>
      <c r="I268" s="28"/>
      <c r="J268" s="29"/>
    </row>
    <row r="269" spans="1:10" ht="15">
      <c r="A269" s="27"/>
      <c r="B269" s="28"/>
      <c r="C269" s="28"/>
      <c r="D269" s="28"/>
      <c r="E269" s="28"/>
      <c r="F269" s="28"/>
      <c r="G269" s="28"/>
      <c r="H269" s="28"/>
      <c r="I269" s="28"/>
      <c r="J269" s="29"/>
    </row>
    <row r="270" spans="1:10" ht="15">
      <c r="A270" s="27"/>
      <c r="B270" s="28"/>
      <c r="C270" s="28"/>
      <c r="D270" s="28"/>
      <c r="E270" s="28"/>
      <c r="F270" s="28"/>
      <c r="G270" s="28"/>
      <c r="H270" s="28"/>
      <c r="I270" s="28"/>
      <c r="J270" s="29"/>
    </row>
    <row r="271" spans="1:10" ht="15">
      <c r="A271" s="27"/>
      <c r="B271" s="28"/>
      <c r="C271" s="28"/>
      <c r="D271" s="28"/>
      <c r="E271" s="28"/>
      <c r="F271" s="28"/>
      <c r="G271" s="28"/>
      <c r="H271" s="28"/>
      <c r="I271" s="28"/>
      <c r="J271" s="29"/>
    </row>
    <row r="272" spans="1:10" ht="15">
      <c r="A272" s="27"/>
      <c r="B272" s="28"/>
      <c r="C272" s="28"/>
      <c r="D272" s="28"/>
      <c r="E272" s="28"/>
      <c r="F272" s="28"/>
      <c r="G272" s="28"/>
      <c r="H272" s="28"/>
      <c r="I272" s="28"/>
      <c r="J272" s="29"/>
    </row>
    <row r="273" spans="1:10" ht="15">
      <c r="A273" s="27"/>
      <c r="B273" s="28"/>
      <c r="C273" s="28"/>
      <c r="D273" s="28"/>
      <c r="E273" s="28"/>
      <c r="F273" s="28"/>
      <c r="G273" s="28"/>
      <c r="H273" s="28"/>
      <c r="I273" s="28"/>
      <c r="J273" s="29"/>
    </row>
    <row r="274" spans="1:10" ht="15">
      <c r="A274" s="27"/>
      <c r="B274" s="28"/>
      <c r="C274" s="28"/>
      <c r="D274" s="28"/>
      <c r="E274" s="28"/>
      <c r="F274" s="28"/>
      <c r="G274" s="28"/>
      <c r="H274" s="28"/>
      <c r="I274" s="28"/>
      <c r="J274" s="29"/>
    </row>
    <row r="275" spans="1:10" ht="15">
      <c r="A275" s="27"/>
      <c r="B275" s="28"/>
      <c r="C275" s="28"/>
      <c r="D275" s="28"/>
      <c r="E275" s="28"/>
      <c r="F275" s="28"/>
      <c r="G275" s="28"/>
      <c r="H275" s="28"/>
      <c r="I275" s="28"/>
      <c r="J275" s="29"/>
    </row>
    <row r="276" spans="1:10" ht="15">
      <c r="A276" s="27"/>
      <c r="B276" s="28"/>
      <c r="C276" s="28"/>
      <c r="D276" s="28"/>
      <c r="E276" s="28"/>
      <c r="F276" s="28"/>
      <c r="G276" s="28"/>
      <c r="H276" s="28"/>
      <c r="I276" s="28"/>
      <c r="J276" s="29"/>
    </row>
    <row r="277" spans="1:10" ht="15">
      <c r="A277" s="30"/>
      <c r="B277" s="31"/>
      <c r="C277" s="31"/>
      <c r="D277" s="31"/>
      <c r="E277" s="31"/>
      <c r="F277" s="31"/>
      <c r="G277" s="31"/>
      <c r="H277" s="31"/>
      <c r="I277" s="31"/>
      <c r="J277" s="29"/>
    </row>
    <row r="278" spans="1:10" ht="15">
      <c r="A278" s="30"/>
      <c r="B278" s="31"/>
      <c r="C278" s="31"/>
      <c r="D278" s="31"/>
      <c r="E278" s="31"/>
      <c r="F278" s="31"/>
      <c r="G278" s="31"/>
      <c r="H278" s="31"/>
      <c r="I278" s="31"/>
      <c r="J278" s="29"/>
    </row>
    <row r="279" spans="1:10" ht="15">
      <c r="A279" s="30"/>
      <c r="B279" s="31"/>
      <c r="C279" s="31"/>
      <c r="D279" s="31"/>
      <c r="E279" s="31"/>
      <c r="F279" s="31"/>
      <c r="G279" s="31"/>
      <c r="H279" s="31"/>
      <c r="I279" s="31"/>
      <c r="J279" s="29"/>
    </row>
    <row r="280" spans="1:10" ht="15">
      <c r="A280" s="30"/>
      <c r="B280" s="31"/>
      <c r="C280" s="31"/>
      <c r="D280" s="31"/>
      <c r="E280" s="31"/>
      <c r="F280" s="31"/>
      <c r="G280" s="31"/>
      <c r="H280" s="31"/>
      <c r="I280" s="31"/>
      <c r="J280" s="29"/>
    </row>
    <row r="281" spans="1:10" ht="15">
      <c r="A281" s="30"/>
      <c r="B281" s="31"/>
      <c r="C281" s="31"/>
      <c r="D281" s="31"/>
      <c r="E281" s="31"/>
      <c r="F281" s="31"/>
      <c r="G281" s="31"/>
      <c r="H281" s="31"/>
      <c r="I281" s="31"/>
      <c r="J281" s="29"/>
    </row>
    <row r="282" spans="1:10" ht="15">
      <c r="A282" s="30"/>
      <c r="B282" s="31"/>
      <c r="C282" s="31"/>
      <c r="D282" s="31"/>
      <c r="E282" s="31"/>
      <c r="F282" s="31"/>
      <c r="G282" s="31"/>
      <c r="H282" s="31"/>
      <c r="I282" s="31"/>
      <c r="J282" s="29"/>
    </row>
    <row r="283" spans="1:10" ht="15">
      <c r="A283" s="30"/>
      <c r="B283" s="31"/>
      <c r="C283" s="31"/>
      <c r="D283" s="31"/>
      <c r="E283" s="31"/>
      <c r="F283" s="31"/>
      <c r="G283" s="31"/>
      <c r="H283" s="31"/>
      <c r="I283" s="31"/>
      <c r="J283" s="29"/>
    </row>
    <row r="284" spans="1:10" ht="15">
      <c r="A284" s="30"/>
      <c r="B284" s="31"/>
      <c r="C284" s="31"/>
      <c r="D284" s="31"/>
      <c r="E284" s="31"/>
      <c r="F284" s="31"/>
      <c r="G284" s="31"/>
      <c r="H284" s="31"/>
      <c r="I284" s="31"/>
      <c r="J284" s="29"/>
    </row>
    <row r="285" spans="1:10" ht="15">
      <c r="A285" s="30"/>
      <c r="B285" s="31"/>
      <c r="C285" s="31"/>
      <c r="D285" s="31"/>
      <c r="E285" s="31"/>
      <c r="F285" s="31"/>
      <c r="G285" s="31"/>
      <c r="H285" s="31"/>
      <c r="I285" s="31"/>
      <c r="J285" s="29"/>
    </row>
    <row r="286" spans="1:10" ht="15">
      <c r="A286" s="30"/>
      <c r="B286" s="31"/>
      <c r="C286" s="31"/>
      <c r="D286" s="31"/>
      <c r="E286" s="31"/>
      <c r="F286" s="31"/>
      <c r="G286" s="31"/>
      <c r="H286" s="31"/>
      <c r="I286" s="31"/>
      <c r="J286" s="29"/>
    </row>
    <row r="287" spans="1:10" ht="15">
      <c r="A287" s="30"/>
      <c r="B287" s="31"/>
      <c r="C287" s="31"/>
      <c r="D287" s="31"/>
      <c r="E287" s="31"/>
      <c r="F287" s="31"/>
      <c r="G287" s="31"/>
      <c r="H287" s="31"/>
      <c r="I287" s="31"/>
      <c r="J287" s="29"/>
    </row>
    <row r="288" spans="1:10" ht="15">
      <c r="A288" s="30"/>
      <c r="B288" s="31"/>
      <c r="C288" s="31"/>
      <c r="D288" s="31"/>
      <c r="E288" s="31"/>
      <c r="F288" s="31"/>
      <c r="G288" s="31"/>
      <c r="H288" s="31"/>
      <c r="I288" s="31"/>
      <c r="J288" s="29"/>
    </row>
    <row r="289" spans="1:10" ht="15">
      <c r="A289" s="30"/>
      <c r="B289" s="31"/>
      <c r="C289" s="31"/>
      <c r="D289" s="31"/>
      <c r="E289" s="31"/>
      <c r="F289" s="31"/>
      <c r="G289" s="31"/>
      <c r="H289" s="31"/>
      <c r="I289" s="31"/>
      <c r="J289" s="29"/>
    </row>
    <row r="290" spans="1:10" ht="15">
      <c r="A290" s="30"/>
      <c r="B290" s="31"/>
      <c r="C290" s="31"/>
      <c r="D290" s="31"/>
      <c r="E290" s="31"/>
      <c r="F290" s="31"/>
      <c r="G290" s="31"/>
      <c r="H290" s="31"/>
      <c r="I290" s="31"/>
      <c r="J290" s="29"/>
    </row>
    <row r="291" spans="1:10" ht="15">
      <c r="A291" s="30"/>
      <c r="B291" s="31"/>
      <c r="C291" s="31"/>
      <c r="D291" s="31"/>
      <c r="E291" s="31"/>
      <c r="F291" s="31"/>
      <c r="G291" s="31"/>
      <c r="H291" s="31"/>
      <c r="I291" s="31"/>
      <c r="J291" s="29"/>
    </row>
    <row r="292" spans="1:10" ht="15">
      <c r="A292" s="30"/>
      <c r="B292" s="31"/>
      <c r="C292" s="31"/>
      <c r="D292" s="31"/>
      <c r="E292" s="31"/>
      <c r="F292" s="31"/>
      <c r="G292" s="31"/>
      <c r="H292" s="31"/>
      <c r="I292" s="31"/>
      <c r="J292" s="29"/>
    </row>
    <row r="293" spans="1:10" ht="15">
      <c r="A293" s="30"/>
      <c r="B293" s="31"/>
      <c r="C293" s="31"/>
      <c r="D293" s="31"/>
      <c r="E293" s="31"/>
      <c r="F293" s="31"/>
      <c r="G293" s="31"/>
      <c r="H293" s="31"/>
      <c r="I293" s="31"/>
      <c r="J293" s="29"/>
    </row>
    <row r="294" spans="1:10" ht="15">
      <c r="A294" s="30"/>
      <c r="B294" s="31"/>
      <c r="C294" s="31"/>
      <c r="D294" s="31"/>
      <c r="E294" s="31"/>
      <c r="F294" s="31"/>
      <c r="G294" s="31"/>
      <c r="H294" s="31"/>
      <c r="I294" s="31"/>
      <c r="J294" s="29"/>
    </row>
    <row r="295" spans="1:10" ht="15">
      <c r="A295" s="30"/>
      <c r="B295" s="31"/>
      <c r="C295" s="31"/>
      <c r="D295" s="31"/>
      <c r="E295" s="31"/>
      <c r="F295" s="31"/>
      <c r="G295" s="31"/>
      <c r="H295" s="31"/>
      <c r="I295" s="31"/>
      <c r="J295" s="29"/>
    </row>
    <row r="296" spans="1:10" ht="15">
      <c r="A296" s="30"/>
      <c r="B296" s="31"/>
      <c r="C296" s="31"/>
      <c r="D296" s="31"/>
      <c r="E296" s="31"/>
      <c r="F296" s="31"/>
      <c r="G296" s="31"/>
      <c r="H296" s="31"/>
      <c r="I296" s="31"/>
      <c r="J296" s="29"/>
    </row>
    <row r="297" spans="1:10" ht="15">
      <c r="A297" s="30"/>
      <c r="B297" s="31"/>
      <c r="C297" s="31"/>
      <c r="D297" s="31"/>
      <c r="E297" s="31"/>
      <c r="F297" s="31"/>
      <c r="G297" s="31"/>
      <c r="H297" s="31"/>
      <c r="I297" s="31"/>
      <c r="J297" s="29"/>
    </row>
    <row r="298" spans="1:10" ht="15">
      <c r="A298" s="30"/>
      <c r="B298" s="31"/>
      <c r="C298" s="31"/>
      <c r="D298" s="31"/>
      <c r="E298" s="31"/>
      <c r="F298" s="31"/>
      <c r="G298" s="31"/>
      <c r="H298" s="31"/>
      <c r="I298" s="31"/>
      <c r="J298" s="29"/>
    </row>
    <row r="299" spans="1:10" ht="15">
      <c r="A299" s="30"/>
      <c r="B299" s="31"/>
      <c r="C299" s="31"/>
      <c r="D299" s="31"/>
      <c r="E299" s="31"/>
      <c r="F299" s="31"/>
      <c r="G299" s="31"/>
      <c r="H299" s="31"/>
      <c r="I299" s="31"/>
      <c r="J299" s="29"/>
    </row>
    <row r="300" spans="1:10" ht="15">
      <c r="A300" s="30"/>
      <c r="B300" s="31"/>
      <c r="C300" s="31"/>
      <c r="D300" s="31"/>
      <c r="E300" s="31"/>
      <c r="F300" s="31"/>
      <c r="G300" s="31"/>
      <c r="H300" s="31"/>
      <c r="I300" s="31"/>
      <c r="J300" s="29"/>
    </row>
    <row r="301" spans="1:10" ht="15">
      <c r="A301" s="30"/>
      <c r="B301" s="31"/>
      <c r="C301" s="31"/>
      <c r="D301" s="31"/>
      <c r="E301" s="31"/>
      <c r="F301" s="31"/>
      <c r="G301" s="31"/>
      <c r="H301" s="31"/>
      <c r="I301" s="31"/>
      <c r="J301" s="29"/>
    </row>
    <row r="302" spans="1:10" ht="15">
      <c r="A302" s="30"/>
      <c r="B302" s="31"/>
      <c r="C302" s="31"/>
      <c r="D302" s="31"/>
      <c r="E302" s="31"/>
      <c r="F302" s="31"/>
      <c r="G302" s="31"/>
      <c r="H302" s="31"/>
      <c r="I302" s="31"/>
      <c r="J302" s="29"/>
    </row>
    <row r="303" spans="1:10" ht="15">
      <c r="A303" s="30"/>
      <c r="B303" s="31"/>
      <c r="C303" s="31"/>
      <c r="D303" s="31"/>
      <c r="E303" s="31"/>
      <c r="F303" s="31"/>
      <c r="G303" s="31"/>
      <c r="H303" s="31"/>
      <c r="I303" s="31"/>
      <c r="J303" s="29"/>
    </row>
    <row r="304" spans="1:10" ht="15">
      <c r="A304" s="30"/>
      <c r="B304" s="31"/>
      <c r="C304" s="31"/>
      <c r="D304" s="31"/>
      <c r="E304" s="31"/>
      <c r="F304" s="31"/>
      <c r="G304" s="31"/>
      <c r="H304" s="31"/>
      <c r="I304" s="31"/>
      <c r="J304" s="29"/>
    </row>
    <row r="305" spans="1:10" ht="15">
      <c r="A305" s="30"/>
      <c r="B305" s="31"/>
      <c r="C305" s="31"/>
      <c r="D305" s="31"/>
      <c r="E305" s="31"/>
      <c r="F305" s="31"/>
      <c r="G305" s="31"/>
      <c r="H305" s="31"/>
      <c r="I305" s="31"/>
      <c r="J305" s="29"/>
    </row>
    <row r="306" spans="1:10" ht="15">
      <c r="A306" s="30"/>
      <c r="B306" s="31"/>
      <c r="C306" s="31"/>
      <c r="D306" s="31"/>
      <c r="E306" s="31"/>
      <c r="F306" s="31"/>
      <c r="G306" s="31"/>
      <c r="H306" s="31"/>
      <c r="I306" s="31"/>
      <c r="J306" s="29"/>
    </row>
    <row r="307" spans="1:10" ht="15">
      <c r="A307" s="30"/>
      <c r="B307" s="31"/>
      <c r="C307" s="31"/>
      <c r="D307" s="31"/>
      <c r="E307" s="31"/>
      <c r="F307" s="31"/>
      <c r="G307" s="31"/>
      <c r="H307" s="31"/>
      <c r="I307" s="31"/>
      <c r="J307" s="29"/>
    </row>
    <row r="308" spans="1:10" ht="15">
      <c r="A308" s="30"/>
      <c r="B308" s="31"/>
      <c r="C308" s="31"/>
      <c r="D308" s="31"/>
      <c r="E308" s="31"/>
      <c r="F308" s="31"/>
      <c r="G308" s="31"/>
      <c r="H308" s="31"/>
      <c r="I308" s="31"/>
      <c r="J308" s="29"/>
    </row>
    <row r="309" spans="1:10" ht="15">
      <c r="A309" s="30"/>
      <c r="B309" s="31"/>
      <c r="C309" s="31"/>
      <c r="D309" s="31"/>
      <c r="E309" s="31"/>
      <c r="F309" s="31"/>
      <c r="G309" s="31"/>
      <c r="H309" s="31"/>
      <c r="I309" s="31"/>
      <c r="J309" s="29"/>
    </row>
    <row r="310" spans="1:10" ht="15">
      <c r="A310" s="30"/>
      <c r="B310" s="31"/>
      <c r="C310" s="31"/>
      <c r="D310" s="31"/>
      <c r="E310" s="31"/>
      <c r="F310" s="31"/>
      <c r="G310" s="31"/>
      <c r="H310" s="31"/>
      <c r="I310" s="31"/>
      <c r="J310" s="29"/>
    </row>
    <row r="311" spans="1:10" ht="15">
      <c r="A311" s="30"/>
      <c r="B311" s="31"/>
      <c r="C311" s="31"/>
      <c r="D311" s="31"/>
      <c r="E311" s="31"/>
      <c r="F311" s="31"/>
      <c r="G311" s="31"/>
      <c r="H311" s="31"/>
      <c r="I311" s="31"/>
      <c r="J311" s="29"/>
    </row>
    <row r="312" spans="1:10" ht="15">
      <c r="A312" s="30"/>
      <c r="B312" s="31"/>
      <c r="C312" s="31"/>
      <c r="D312" s="31"/>
      <c r="E312" s="31"/>
      <c r="F312" s="31"/>
      <c r="G312" s="31"/>
      <c r="H312" s="31"/>
      <c r="I312" s="31"/>
      <c r="J312" s="29"/>
    </row>
    <row r="313" spans="1:10" ht="15">
      <c r="A313" s="30"/>
      <c r="B313" s="31"/>
      <c r="C313" s="31"/>
      <c r="D313" s="31"/>
      <c r="E313" s="31"/>
      <c r="F313" s="31"/>
      <c r="G313" s="31"/>
      <c r="H313" s="31"/>
      <c r="I313" s="31"/>
      <c r="J313" s="29"/>
    </row>
    <row r="314" spans="1:10" ht="15">
      <c r="A314" s="30"/>
      <c r="B314" s="31"/>
      <c r="C314" s="31"/>
      <c r="D314" s="31"/>
      <c r="E314" s="31"/>
      <c r="F314" s="31"/>
      <c r="G314" s="31"/>
      <c r="H314" s="31"/>
      <c r="I314" s="31"/>
      <c r="J314" s="29"/>
    </row>
    <row r="315" spans="1:10" ht="15">
      <c r="A315" s="30"/>
      <c r="B315" s="31"/>
      <c r="C315" s="31"/>
      <c r="D315" s="31"/>
      <c r="E315" s="31"/>
      <c r="F315" s="31"/>
      <c r="G315" s="31"/>
      <c r="H315" s="31"/>
      <c r="I315" s="31"/>
      <c r="J315" s="29"/>
    </row>
    <row r="316" spans="1:10" ht="15">
      <c r="A316" s="30"/>
      <c r="B316" s="31"/>
      <c r="C316" s="31"/>
      <c r="D316" s="31"/>
      <c r="E316" s="31"/>
      <c r="F316" s="31"/>
      <c r="G316" s="31"/>
      <c r="H316" s="31"/>
      <c r="I316" s="31"/>
      <c r="J316" s="29"/>
    </row>
    <row r="317" spans="1:10" ht="15">
      <c r="A317" s="30"/>
      <c r="B317" s="31"/>
      <c r="C317" s="31"/>
      <c r="D317" s="31"/>
      <c r="E317" s="31"/>
      <c r="F317" s="31"/>
      <c r="G317" s="31"/>
      <c r="H317" s="31"/>
      <c r="I317" s="31"/>
      <c r="J317" s="29"/>
    </row>
    <row r="318" spans="1:10" ht="15">
      <c r="A318" s="30"/>
      <c r="B318" s="31"/>
      <c r="C318" s="31"/>
      <c r="D318" s="31"/>
      <c r="E318" s="31"/>
      <c r="F318" s="31"/>
      <c r="G318" s="31"/>
      <c r="H318" s="31"/>
      <c r="I318" s="31"/>
      <c r="J318" s="29"/>
    </row>
    <row r="319" spans="1:10" ht="15">
      <c r="A319" s="30"/>
      <c r="B319" s="31"/>
      <c r="C319" s="31"/>
      <c r="D319" s="31"/>
      <c r="E319" s="31"/>
      <c r="F319" s="31"/>
      <c r="G319" s="31"/>
      <c r="H319" s="31"/>
      <c r="I319" s="31"/>
      <c r="J319" s="29"/>
    </row>
    <row r="320" spans="1:10" ht="15">
      <c r="A320" s="30"/>
      <c r="B320" s="31"/>
      <c r="C320" s="31"/>
      <c r="D320" s="31"/>
      <c r="E320" s="31"/>
      <c r="F320" s="31"/>
      <c r="G320" s="31"/>
      <c r="H320" s="31"/>
      <c r="I320" s="31"/>
      <c r="J320" s="29"/>
    </row>
    <row r="321" spans="1:10" ht="15">
      <c r="A321" s="30"/>
      <c r="B321" s="31"/>
      <c r="C321" s="31"/>
      <c r="D321" s="31"/>
      <c r="E321" s="31"/>
      <c r="F321" s="31"/>
      <c r="G321" s="31"/>
      <c r="H321" s="31"/>
      <c r="I321" s="31"/>
      <c r="J321" s="29"/>
    </row>
    <row r="322" spans="1:10" ht="15">
      <c r="A322" s="30"/>
      <c r="B322" s="31"/>
      <c r="C322" s="31"/>
      <c r="D322" s="31"/>
      <c r="E322" s="31"/>
      <c r="F322" s="31"/>
      <c r="G322" s="31"/>
      <c r="H322" s="31"/>
      <c r="I322" s="31"/>
      <c r="J322" s="29"/>
    </row>
    <row r="323" spans="1:10" ht="15">
      <c r="A323" s="30"/>
      <c r="B323" s="31"/>
      <c r="C323" s="31"/>
      <c r="D323" s="31"/>
      <c r="E323" s="31"/>
      <c r="F323" s="31"/>
      <c r="G323" s="31"/>
      <c r="H323" s="31"/>
      <c r="I323" s="31"/>
      <c r="J323" s="29"/>
    </row>
    <row r="324" spans="1:10" ht="15">
      <c r="A324" s="30"/>
      <c r="B324" s="31"/>
      <c r="C324" s="31"/>
      <c r="D324" s="31"/>
      <c r="E324" s="31"/>
      <c r="F324" s="31"/>
      <c r="G324" s="31"/>
      <c r="H324" s="31"/>
      <c r="I324" s="31"/>
      <c r="J324" s="29"/>
    </row>
    <row r="325" spans="1:10" ht="15">
      <c r="A325" s="30"/>
      <c r="B325" s="31"/>
      <c r="C325" s="31"/>
      <c r="D325" s="31"/>
      <c r="E325" s="31"/>
      <c r="F325" s="31"/>
      <c r="G325" s="31"/>
      <c r="H325" s="31"/>
      <c r="I325" s="31"/>
      <c r="J325" s="29"/>
    </row>
    <row r="326" spans="1:10" ht="15">
      <c r="A326" s="30"/>
      <c r="B326" s="31"/>
      <c r="C326" s="31"/>
      <c r="D326" s="31"/>
      <c r="E326" s="31"/>
      <c r="F326" s="31"/>
      <c r="G326" s="31"/>
      <c r="H326" s="31"/>
      <c r="I326" s="31"/>
      <c r="J326" s="29"/>
    </row>
    <row r="327" spans="1:10" ht="15">
      <c r="A327" s="30"/>
      <c r="B327" s="31"/>
      <c r="C327" s="31"/>
      <c r="D327" s="31"/>
      <c r="E327" s="31"/>
      <c r="F327" s="31"/>
      <c r="G327" s="31"/>
      <c r="H327" s="31"/>
      <c r="I327" s="31"/>
      <c r="J327" s="29"/>
    </row>
    <row r="328" spans="1:10" ht="15">
      <c r="A328" s="30"/>
      <c r="B328" s="31"/>
      <c r="C328" s="31"/>
      <c r="D328" s="31"/>
      <c r="E328" s="31"/>
      <c r="F328" s="31"/>
      <c r="G328" s="31"/>
      <c r="H328" s="31"/>
      <c r="I328" s="31"/>
      <c r="J328" s="29"/>
    </row>
    <row r="329" spans="1:10" ht="15">
      <c r="A329" s="30"/>
      <c r="B329" s="31"/>
      <c r="C329" s="31"/>
      <c r="D329" s="31"/>
      <c r="E329" s="31"/>
      <c r="F329" s="31"/>
      <c r="G329" s="31"/>
      <c r="H329" s="31"/>
      <c r="I329" s="31"/>
      <c r="J329" s="29"/>
    </row>
    <row r="330" spans="1:10" ht="15">
      <c r="A330" s="30"/>
      <c r="B330" s="31"/>
      <c r="C330" s="31"/>
      <c r="D330" s="31"/>
      <c r="E330" s="31"/>
      <c r="F330" s="31"/>
      <c r="G330" s="31"/>
      <c r="H330" s="31"/>
      <c r="I330" s="31"/>
      <c r="J330" s="29"/>
    </row>
    <row r="331" spans="1:10" ht="15">
      <c r="A331" s="30"/>
      <c r="B331" s="31"/>
      <c r="C331" s="31"/>
      <c r="D331" s="31"/>
      <c r="E331" s="31"/>
      <c r="F331" s="31"/>
      <c r="G331" s="31"/>
      <c r="H331" s="31"/>
      <c r="I331" s="31"/>
      <c r="J331" s="29"/>
    </row>
    <row r="332" spans="1:10" ht="15">
      <c r="A332" s="30"/>
      <c r="B332" s="31"/>
      <c r="C332" s="31"/>
      <c r="D332" s="31"/>
      <c r="E332" s="31"/>
      <c r="F332" s="31"/>
      <c r="G332" s="31"/>
      <c r="H332" s="31"/>
      <c r="I332" s="31"/>
      <c r="J332" s="29"/>
    </row>
    <row r="333" spans="1:10" ht="15">
      <c r="A333" s="30"/>
      <c r="B333" s="31"/>
      <c r="C333" s="31"/>
      <c r="D333" s="31"/>
      <c r="E333" s="31"/>
      <c r="F333" s="31"/>
      <c r="G333" s="31"/>
      <c r="H333" s="31"/>
      <c r="I333" s="31"/>
      <c r="J333" s="29"/>
    </row>
    <row r="334" spans="1:10" ht="15">
      <c r="A334" s="30"/>
      <c r="B334" s="31"/>
      <c r="C334" s="31"/>
      <c r="D334" s="31"/>
      <c r="E334" s="31"/>
      <c r="F334" s="31"/>
      <c r="G334" s="31"/>
      <c r="H334" s="31"/>
      <c r="I334" s="31"/>
      <c r="J334" s="29"/>
    </row>
    <row r="335" spans="1:10" ht="15">
      <c r="A335" s="30"/>
      <c r="B335" s="31"/>
      <c r="C335" s="31"/>
      <c r="D335" s="31"/>
      <c r="E335" s="31"/>
      <c r="F335" s="31"/>
      <c r="G335" s="31"/>
      <c r="H335" s="31"/>
      <c r="I335" s="31"/>
      <c r="J335" s="29"/>
    </row>
    <row r="336" spans="1:10" ht="15">
      <c r="A336" s="30"/>
      <c r="B336" s="31"/>
      <c r="C336" s="31"/>
      <c r="D336" s="31"/>
      <c r="E336" s="31"/>
      <c r="F336" s="31"/>
      <c r="G336" s="31"/>
      <c r="H336" s="31"/>
      <c r="I336" s="31"/>
      <c r="J336" s="29"/>
    </row>
    <row r="337" spans="1:10" ht="15">
      <c r="A337" s="30"/>
      <c r="B337" s="31"/>
      <c r="C337" s="31"/>
      <c r="D337" s="31"/>
      <c r="E337" s="31"/>
      <c r="F337" s="31"/>
      <c r="G337" s="31"/>
      <c r="H337" s="31"/>
      <c r="I337" s="31"/>
      <c r="J337" s="29"/>
    </row>
    <row r="338" spans="1:10" ht="15">
      <c r="A338" s="30"/>
      <c r="B338" s="31"/>
      <c r="C338" s="31"/>
      <c r="D338" s="31"/>
      <c r="E338" s="31"/>
      <c r="F338" s="31"/>
      <c r="G338" s="31"/>
      <c r="H338" s="31"/>
      <c r="I338" s="31"/>
      <c r="J338" s="29"/>
    </row>
    <row r="339" spans="1:10" ht="15">
      <c r="A339" s="30"/>
      <c r="B339" s="31"/>
      <c r="C339" s="31"/>
      <c r="D339" s="31"/>
      <c r="E339" s="31"/>
      <c r="F339" s="31"/>
      <c r="G339" s="31"/>
      <c r="H339" s="31"/>
      <c r="I339" s="31"/>
      <c r="J339" s="29"/>
    </row>
    <row r="340" spans="1:10" ht="15">
      <c r="A340" s="30"/>
      <c r="B340" s="31"/>
      <c r="C340" s="31"/>
      <c r="D340" s="31"/>
      <c r="E340" s="31"/>
      <c r="F340" s="31"/>
      <c r="G340" s="31"/>
      <c r="H340" s="31"/>
      <c r="I340" s="31"/>
      <c r="J340" s="29"/>
    </row>
    <row r="341" spans="1:10" ht="15">
      <c r="A341" s="30"/>
      <c r="B341" s="31"/>
      <c r="C341" s="31"/>
      <c r="D341" s="31"/>
      <c r="E341" s="31"/>
      <c r="F341" s="31"/>
      <c r="G341" s="31"/>
      <c r="H341" s="31"/>
      <c r="I341" s="31"/>
      <c r="J341" s="29"/>
    </row>
    <row r="342" spans="1:10" ht="15">
      <c r="A342" s="30"/>
      <c r="B342" s="31"/>
      <c r="C342" s="31"/>
      <c r="D342" s="31"/>
      <c r="E342" s="31"/>
      <c r="F342" s="31"/>
      <c r="G342" s="31"/>
      <c r="H342" s="31"/>
      <c r="I342" s="31"/>
      <c r="J342" s="29"/>
    </row>
    <row r="343" spans="1:10" ht="15">
      <c r="A343" s="30"/>
      <c r="B343" s="31"/>
      <c r="C343" s="31"/>
      <c r="D343" s="31"/>
      <c r="E343" s="31"/>
      <c r="F343" s="31"/>
      <c r="G343" s="31"/>
      <c r="H343" s="31"/>
      <c r="I343" s="31"/>
      <c r="J343" s="29"/>
    </row>
    <row r="344" spans="1:10" ht="15">
      <c r="A344" s="30"/>
      <c r="B344" s="31"/>
      <c r="C344" s="31"/>
      <c r="D344" s="31"/>
      <c r="E344" s="31"/>
      <c r="F344" s="31"/>
      <c r="G344" s="31"/>
      <c r="H344" s="31"/>
      <c r="I344" s="31"/>
      <c r="J344" s="29"/>
    </row>
    <row r="345" spans="1:10" ht="15">
      <c r="A345" s="30"/>
      <c r="B345" s="31"/>
      <c r="C345" s="31"/>
      <c r="D345" s="31"/>
      <c r="E345" s="31"/>
      <c r="F345" s="31"/>
      <c r="G345" s="31"/>
      <c r="H345" s="31"/>
      <c r="I345" s="31"/>
      <c r="J345" s="29"/>
    </row>
    <row r="346" spans="1:10" ht="15">
      <c r="A346" s="30"/>
      <c r="B346" s="31"/>
      <c r="C346" s="31"/>
      <c r="D346" s="31"/>
      <c r="E346" s="31"/>
      <c r="F346" s="31"/>
      <c r="G346" s="31"/>
      <c r="H346" s="31"/>
      <c r="I346" s="31"/>
      <c r="J346" s="29"/>
    </row>
    <row r="347" spans="1:10" ht="15">
      <c r="A347" s="30"/>
      <c r="B347" s="31"/>
      <c r="C347" s="31"/>
      <c r="D347" s="31"/>
      <c r="E347" s="31"/>
      <c r="F347" s="31"/>
      <c r="G347" s="31"/>
      <c r="H347" s="31"/>
      <c r="I347" s="31"/>
      <c r="J347" s="29"/>
    </row>
    <row r="348" spans="1:10" ht="15">
      <c r="A348" s="30"/>
      <c r="B348" s="31"/>
      <c r="C348" s="31"/>
      <c r="D348" s="31"/>
      <c r="E348" s="31"/>
      <c r="F348" s="31"/>
      <c r="G348" s="31"/>
      <c r="H348" s="31"/>
      <c r="I348" s="31"/>
      <c r="J348" s="29"/>
    </row>
    <row r="349" spans="1:10" ht="15">
      <c r="A349" s="30"/>
      <c r="B349" s="31"/>
      <c r="C349" s="31"/>
      <c r="D349" s="31"/>
      <c r="E349" s="31"/>
      <c r="F349" s="31"/>
      <c r="G349" s="31"/>
      <c r="H349" s="31"/>
      <c r="I349" s="31"/>
      <c r="J349" s="29"/>
    </row>
    <row r="350" spans="1:10" ht="15">
      <c r="A350" s="30"/>
      <c r="B350" s="31"/>
      <c r="C350" s="31"/>
      <c r="D350" s="31"/>
      <c r="E350" s="31"/>
      <c r="F350" s="31"/>
      <c r="G350" s="31"/>
      <c r="H350" s="31"/>
      <c r="I350" s="31"/>
      <c r="J350" s="29"/>
    </row>
    <row r="351" spans="1:10" ht="15">
      <c r="A351" s="30"/>
      <c r="B351" s="31"/>
      <c r="C351" s="31"/>
      <c r="D351" s="31"/>
      <c r="E351" s="31"/>
      <c r="F351" s="31"/>
      <c r="G351" s="31"/>
      <c r="H351" s="31"/>
      <c r="I351" s="31"/>
      <c r="J351" s="29"/>
    </row>
    <row r="352" spans="1:10" ht="15">
      <c r="A352" s="30"/>
      <c r="B352" s="31"/>
      <c r="C352" s="31"/>
      <c r="D352" s="31"/>
      <c r="E352" s="31"/>
      <c r="F352" s="31"/>
      <c r="G352" s="31"/>
      <c r="H352" s="31"/>
      <c r="I352" s="31"/>
      <c r="J352" s="29"/>
    </row>
    <row r="353" spans="1:10" ht="15">
      <c r="A353" s="30"/>
      <c r="B353" s="31"/>
      <c r="C353" s="31"/>
      <c r="D353" s="31"/>
      <c r="E353" s="31"/>
      <c r="F353" s="31"/>
      <c r="G353" s="31"/>
      <c r="H353" s="31"/>
      <c r="I353" s="31"/>
      <c r="J353" s="29"/>
    </row>
    <row r="354" spans="1:10" ht="15">
      <c r="A354" s="30"/>
      <c r="B354" s="31"/>
      <c r="C354" s="31"/>
      <c r="D354" s="31"/>
      <c r="E354" s="31"/>
      <c r="F354" s="31"/>
      <c r="G354" s="31"/>
      <c r="H354" s="31"/>
      <c r="I354" s="31"/>
      <c r="J354" s="29"/>
    </row>
    <row r="355" spans="1:10" ht="15">
      <c r="A355" s="30"/>
      <c r="B355" s="31"/>
      <c r="C355" s="31"/>
      <c r="D355" s="31"/>
      <c r="E355" s="31"/>
      <c r="F355" s="31"/>
      <c r="G355" s="31"/>
      <c r="H355" s="31"/>
      <c r="I355" s="31"/>
      <c r="J355" s="29"/>
    </row>
    <row r="356" spans="1:10" ht="15">
      <c r="A356" s="30"/>
      <c r="B356" s="31"/>
      <c r="C356" s="31"/>
      <c r="D356" s="31"/>
      <c r="E356" s="31"/>
      <c r="F356" s="31"/>
      <c r="G356" s="31"/>
      <c r="H356" s="31"/>
      <c r="I356" s="31"/>
      <c r="J356" s="29"/>
    </row>
    <row r="357" spans="1:10" ht="15">
      <c r="A357" s="30"/>
      <c r="B357" s="31"/>
      <c r="C357" s="31"/>
      <c r="D357" s="31"/>
      <c r="E357" s="31"/>
      <c r="F357" s="31"/>
      <c r="G357" s="31"/>
      <c r="H357" s="31"/>
      <c r="I357" s="31"/>
      <c r="J357" s="29"/>
    </row>
    <row r="358" spans="1:10" ht="15">
      <c r="A358" s="30"/>
      <c r="B358" s="31"/>
      <c r="C358" s="31"/>
      <c r="D358" s="31"/>
      <c r="E358" s="31"/>
      <c r="F358" s="31"/>
      <c r="G358" s="31"/>
      <c r="H358" s="31"/>
      <c r="I358" s="31"/>
      <c r="J358" s="29"/>
    </row>
    <row r="359" spans="1:10" ht="15">
      <c r="A359" s="30"/>
      <c r="B359" s="31"/>
      <c r="C359" s="31"/>
      <c r="D359" s="31"/>
      <c r="E359" s="31"/>
      <c r="F359" s="31"/>
      <c r="G359" s="31"/>
      <c r="H359" s="31"/>
      <c r="I359" s="31"/>
      <c r="J359" s="29"/>
    </row>
    <row r="360" spans="1:10" ht="15">
      <c r="A360" s="30"/>
      <c r="B360" s="31"/>
      <c r="C360" s="31"/>
      <c r="D360" s="31"/>
      <c r="E360" s="31"/>
      <c r="F360" s="31"/>
      <c r="G360" s="31"/>
      <c r="H360" s="31"/>
      <c r="I360" s="31"/>
      <c r="J360" s="29"/>
    </row>
    <row r="361" spans="1:10" ht="15">
      <c r="A361" s="30"/>
      <c r="B361" s="31"/>
      <c r="C361" s="31"/>
      <c r="D361" s="31"/>
      <c r="E361" s="31"/>
      <c r="F361" s="31"/>
      <c r="G361" s="31"/>
      <c r="H361" s="31"/>
      <c r="I361" s="31"/>
      <c r="J361" s="29"/>
    </row>
    <row r="362" spans="1:10" ht="15">
      <c r="A362" s="30"/>
      <c r="B362" s="31"/>
      <c r="C362" s="31"/>
      <c r="D362" s="31"/>
      <c r="E362" s="31"/>
      <c r="F362" s="31"/>
      <c r="G362" s="31"/>
      <c r="H362" s="31"/>
      <c r="I362" s="31"/>
      <c r="J362" s="29"/>
    </row>
    <row r="363" spans="1:10" ht="15">
      <c r="A363" s="30"/>
      <c r="B363" s="31"/>
      <c r="C363" s="31"/>
      <c r="D363" s="31"/>
      <c r="E363" s="31"/>
      <c r="F363" s="31"/>
      <c r="G363" s="31"/>
      <c r="H363" s="31"/>
      <c r="I363" s="31"/>
      <c r="J363" s="29"/>
    </row>
    <row r="364" spans="1:10" ht="15">
      <c r="A364" s="30"/>
      <c r="B364" s="31"/>
      <c r="C364" s="31"/>
      <c r="D364" s="31"/>
      <c r="E364" s="31"/>
      <c r="F364" s="31"/>
      <c r="G364" s="31"/>
      <c r="H364" s="31"/>
      <c r="I364" s="31"/>
      <c r="J364" s="29"/>
    </row>
    <row r="365" spans="1:10" ht="15">
      <c r="A365" s="30"/>
      <c r="B365" s="31"/>
      <c r="C365" s="31"/>
      <c r="D365" s="31"/>
      <c r="E365" s="31"/>
      <c r="F365" s="31"/>
      <c r="G365" s="31"/>
      <c r="H365" s="31"/>
      <c r="I365" s="31"/>
      <c r="J365" s="29"/>
    </row>
    <row r="366" spans="1:10" ht="15">
      <c r="A366" s="30"/>
      <c r="B366" s="31"/>
      <c r="C366" s="31"/>
      <c r="D366" s="31"/>
      <c r="E366" s="31"/>
      <c r="F366" s="31"/>
      <c r="G366" s="31"/>
      <c r="H366" s="31"/>
      <c r="I366" s="31"/>
      <c r="J366" s="29"/>
    </row>
    <row r="367" spans="1:10" ht="15">
      <c r="A367" s="30"/>
      <c r="B367" s="31"/>
      <c r="C367" s="31"/>
      <c r="D367" s="31"/>
      <c r="E367" s="31"/>
      <c r="F367" s="31"/>
      <c r="G367" s="31"/>
      <c r="H367" s="31"/>
      <c r="I367" s="31"/>
      <c r="J367" s="29"/>
    </row>
    <row r="368" spans="1:10" ht="15">
      <c r="A368" s="30"/>
      <c r="B368" s="31"/>
      <c r="C368" s="31"/>
      <c r="D368" s="31"/>
      <c r="E368" s="31"/>
      <c r="F368" s="31"/>
      <c r="G368" s="31"/>
      <c r="H368" s="31"/>
      <c r="I368" s="31"/>
      <c r="J368" s="29"/>
    </row>
    <row r="369" spans="1:10" ht="15">
      <c r="A369" s="30"/>
      <c r="B369" s="31"/>
      <c r="C369" s="31"/>
      <c r="D369" s="31"/>
      <c r="E369" s="31"/>
      <c r="F369" s="31"/>
      <c r="G369" s="31"/>
      <c r="H369" s="31"/>
      <c r="I369" s="31"/>
      <c r="J369" s="29"/>
    </row>
    <row r="370" spans="1:10" ht="15">
      <c r="A370" s="30"/>
      <c r="B370" s="31"/>
      <c r="C370" s="31"/>
      <c r="D370" s="31"/>
      <c r="E370" s="31"/>
      <c r="F370" s="31"/>
      <c r="G370" s="31"/>
      <c r="H370" s="31"/>
      <c r="I370" s="31"/>
      <c r="J370" s="29"/>
    </row>
    <row r="371" spans="1:10" ht="15">
      <c r="A371" s="30"/>
      <c r="B371" s="31"/>
      <c r="C371" s="31"/>
      <c r="D371" s="31"/>
      <c r="E371" s="31"/>
      <c r="F371" s="31"/>
      <c r="G371" s="31"/>
      <c r="H371" s="31"/>
      <c r="I371" s="31"/>
      <c r="J371" s="29"/>
    </row>
    <row r="372" spans="1:10" ht="15">
      <c r="A372" s="30"/>
      <c r="B372" s="31"/>
      <c r="C372" s="31"/>
      <c r="D372" s="31"/>
      <c r="E372" s="31"/>
      <c r="F372" s="31"/>
      <c r="G372" s="31"/>
      <c r="H372" s="31"/>
      <c r="I372" s="31"/>
      <c r="J372" s="29"/>
    </row>
    <row r="373" spans="1:10" ht="15">
      <c r="A373" s="30"/>
      <c r="B373" s="31"/>
      <c r="C373" s="31"/>
      <c r="D373" s="31"/>
      <c r="E373" s="31"/>
      <c r="F373" s="31"/>
      <c r="G373" s="31"/>
      <c r="H373" s="31"/>
      <c r="I373" s="31"/>
      <c r="J373" s="29"/>
    </row>
    <row r="374" spans="1:10" ht="15">
      <c r="A374" s="30"/>
      <c r="B374" s="31"/>
      <c r="C374" s="31"/>
      <c r="D374" s="31"/>
      <c r="E374" s="31"/>
      <c r="F374" s="31"/>
      <c r="G374" s="31"/>
      <c r="H374" s="31"/>
      <c r="I374" s="31"/>
      <c r="J374" s="29"/>
    </row>
    <row r="375" spans="1:10" ht="15">
      <c r="A375" s="30"/>
      <c r="B375" s="31"/>
      <c r="C375" s="31"/>
      <c r="D375" s="31"/>
      <c r="E375" s="31"/>
      <c r="F375" s="31"/>
      <c r="G375" s="31"/>
      <c r="H375" s="31"/>
      <c r="I375" s="31"/>
      <c r="J375" s="29"/>
    </row>
    <row r="376" spans="1:10" ht="15">
      <c r="A376" s="30"/>
      <c r="B376" s="31"/>
      <c r="C376" s="31"/>
      <c r="D376" s="31"/>
      <c r="E376" s="31"/>
      <c r="F376" s="31"/>
      <c r="G376" s="31"/>
      <c r="H376" s="31"/>
      <c r="I376" s="31"/>
      <c r="J376" s="29"/>
    </row>
    <row r="377" spans="1:10" ht="15">
      <c r="A377" s="30"/>
      <c r="B377" s="31"/>
      <c r="C377" s="31"/>
      <c r="D377" s="31"/>
      <c r="E377" s="31"/>
      <c r="F377" s="31"/>
      <c r="G377" s="31"/>
      <c r="H377" s="31"/>
      <c r="I377" s="31"/>
      <c r="J377" s="29"/>
    </row>
    <row r="378" spans="1:10" ht="15">
      <c r="A378" s="30"/>
      <c r="B378" s="31"/>
      <c r="C378" s="31"/>
      <c r="D378" s="31"/>
      <c r="E378" s="31"/>
      <c r="F378" s="31"/>
      <c r="G378" s="31"/>
      <c r="H378" s="31"/>
      <c r="I378" s="31"/>
      <c r="J378" s="29"/>
    </row>
    <row r="379" spans="1:10" ht="15">
      <c r="A379" s="30"/>
      <c r="B379" s="31"/>
      <c r="C379" s="31"/>
      <c r="D379" s="31"/>
      <c r="E379" s="31"/>
      <c r="F379" s="31"/>
      <c r="G379" s="31"/>
      <c r="H379" s="31"/>
      <c r="I379" s="31"/>
      <c r="J379" s="29"/>
    </row>
    <row r="380" spans="1:10" ht="15">
      <c r="A380" s="30"/>
      <c r="B380" s="31"/>
      <c r="C380" s="31"/>
      <c r="D380" s="31"/>
      <c r="E380" s="31"/>
      <c r="F380" s="31"/>
      <c r="G380" s="31"/>
      <c r="H380" s="31"/>
      <c r="I380" s="31"/>
      <c r="J380" s="29"/>
    </row>
    <row r="381" spans="1:10" ht="15">
      <c r="A381" s="30"/>
      <c r="B381" s="31"/>
      <c r="C381" s="31"/>
      <c r="D381" s="31"/>
      <c r="E381" s="31"/>
      <c r="F381" s="31"/>
      <c r="G381" s="31"/>
      <c r="H381" s="31"/>
      <c r="I381" s="31"/>
      <c r="J381" s="29"/>
    </row>
    <row r="382" spans="1:10" ht="15">
      <c r="A382" s="30"/>
      <c r="B382" s="31"/>
      <c r="C382" s="31"/>
      <c r="D382" s="31"/>
      <c r="E382" s="31"/>
      <c r="F382" s="31"/>
      <c r="G382" s="31"/>
      <c r="H382" s="31"/>
      <c r="I382" s="31"/>
      <c r="J382" s="29"/>
    </row>
    <row r="383" spans="1:10" ht="15">
      <c r="A383" s="30"/>
      <c r="B383" s="31"/>
      <c r="C383" s="31"/>
      <c r="D383" s="31"/>
      <c r="E383" s="31"/>
      <c r="F383" s="31"/>
      <c r="G383" s="31"/>
      <c r="H383" s="31"/>
      <c r="I383" s="31"/>
      <c r="J383" s="29"/>
    </row>
    <row r="384" spans="1:10" ht="15">
      <c r="A384" s="30"/>
      <c r="B384" s="31"/>
      <c r="C384" s="31"/>
      <c r="D384" s="31"/>
      <c r="E384" s="31"/>
      <c r="F384" s="31"/>
      <c r="G384" s="31"/>
      <c r="H384" s="31"/>
      <c r="I384" s="31"/>
      <c r="J384" s="29"/>
    </row>
    <row r="385" spans="1:10" ht="15">
      <c r="A385" s="30"/>
      <c r="B385" s="31"/>
      <c r="C385" s="31"/>
      <c r="D385" s="31"/>
      <c r="E385" s="31"/>
      <c r="F385" s="31"/>
      <c r="G385" s="31"/>
      <c r="H385" s="31"/>
      <c r="I385" s="31"/>
      <c r="J385" s="29"/>
    </row>
    <row r="386" spans="1:10" ht="15">
      <c r="A386" s="30"/>
      <c r="B386" s="31"/>
      <c r="C386" s="31"/>
      <c r="D386" s="31"/>
      <c r="E386" s="31"/>
      <c r="F386" s="31"/>
      <c r="G386" s="31"/>
      <c r="H386" s="31"/>
      <c r="I386" s="31"/>
      <c r="J386" s="29"/>
    </row>
    <row r="387" spans="1:10" ht="15">
      <c r="A387" s="30"/>
      <c r="B387" s="31"/>
      <c r="C387" s="31"/>
      <c r="D387" s="31"/>
      <c r="E387" s="31"/>
      <c r="F387" s="31"/>
      <c r="G387" s="31"/>
      <c r="H387" s="31"/>
      <c r="I387" s="31"/>
      <c r="J387" s="29"/>
    </row>
    <row r="388" spans="1:10" ht="15">
      <c r="A388" s="30"/>
      <c r="B388" s="31"/>
      <c r="C388" s="31"/>
      <c r="D388" s="31"/>
      <c r="E388" s="31"/>
      <c r="F388" s="31"/>
      <c r="G388" s="31"/>
      <c r="H388" s="31"/>
      <c r="I388" s="31"/>
      <c r="J388" s="29"/>
    </row>
    <row r="389" spans="1:10" ht="15">
      <c r="A389" s="30"/>
      <c r="B389" s="31"/>
      <c r="C389" s="31"/>
      <c r="D389" s="31"/>
      <c r="E389" s="31"/>
      <c r="F389" s="31"/>
      <c r="G389" s="31"/>
      <c r="H389" s="31"/>
      <c r="I389" s="31"/>
      <c r="J389" s="29"/>
    </row>
    <row r="390" spans="1:10" ht="15">
      <c r="A390" s="30"/>
      <c r="B390" s="31"/>
      <c r="C390" s="31"/>
      <c r="D390" s="31"/>
      <c r="E390" s="31"/>
      <c r="F390" s="31"/>
      <c r="G390" s="31"/>
      <c r="H390" s="31"/>
      <c r="I390" s="31"/>
      <c r="J390" s="29"/>
    </row>
    <row r="391" spans="1:10" ht="15">
      <c r="A391" s="30"/>
      <c r="B391" s="31"/>
      <c r="C391" s="31"/>
      <c r="D391" s="31"/>
      <c r="E391" s="31"/>
      <c r="F391" s="31"/>
      <c r="G391" s="31"/>
      <c r="H391" s="31"/>
      <c r="I391" s="31"/>
      <c r="J391" s="29"/>
    </row>
    <row r="392" spans="1:10" ht="15">
      <c r="A392" s="30"/>
      <c r="B392" s="31"/>
      <c r="C392" s="31"/>
      <c r="D392" s="31"/>
      <c r="E392" s="31"/>
      <c r="F392" s="31"/>
      <c r="G392" s="31"/>
      <c r="H392" s="31"/>
      <c r="I392" s="31"/>
      <c r="J392" s="29"/>
    </row>
    <row r="393" spans="1:10" ht="15">
      <c r="A393" s="30"/>
      <c r="B393" s="31"/>
      <c r="C393" s="31"/>
      <c r="D393" s="31"/>
      <c r="E393" s="31"/>
      <c r="F393" s="31"/>
      <c r="G393" s="31"/>
      <c r="H393" s="31"/>
      <c r="I393" s="31"/>
      <c r="J393" s="29"/>
    </row>
    <row r="394" spans="1:10" ht="15">
      <c r="A394" s="30"/>
      <c r="B394" s="31"/>
      <c r="C394" s="31"/>
      <c r="D394" s="31"/>
      <c r="E394" s="31"/>
      <c r="F394" s="31"/>
      <c r="G394" s="31"/>
      <c r="H394" s="31"/>
      <c r="I394" s="31"/>
      <c r="J394" s="29"/>
    </row>
    <row r="395" spans="1:10" ht="15">
      <c r="A395" s="30"/>
      <c r="B395" s="31"/>
      <c r="C395" s="31"/>
      <c r="D395" s="31"/>
      <c r="E395" s="31"/>
      <c r="F395" s="31"/>
      <c r="G395" s="31"/>
      <c r="H395" s="31"/>
      <c r="I395" s="31"/>
      <c r="J395" s="29"/>
    </row>
    <row r="396" spans="1:10" ht="15">
      <c r="A396" s="30"/>
      <c r="B396" s="31"/>
      <c r="C396" s="31"/>
      <c r="D396" s="31"/>
      <c r="E396" s="31"/>
      <c r="F396" s="31"/>
      <c r="G396" s="31"/>
      <c r="H396" s="31"/>
      <c r="I396" s="31"/>
      <c r="J396" s="29"/>
    </row>
    <row r="397" spans="1:10" ht="15">
      <c r="A397" s="30"/>
      <c r="B397" s="31"/>
      <c r="C397" s="31"/>
      <c r="D397" s="31"/>
      <c r="E397" s="31"/>
      <c r="F397" s="31"/>
      <c r="G397" s="31"/>
      <c r="H397" s="31"/>
      <c r="I397" s="31"/>
      <c r="J397" s="29"/>
    </row>
    <row r="398" spans="1:10" ht="15">
      <c r="A398" s="30"/>
      <c r="B398" s="31"/>
      <c r="C398" s="31"/>
      <c r="D398" s="31"/>
      <c r="E398" s="31"/>
      <c r="F398" s="31"/>
      <c r="G398" s="31"/>
      <c r="H398" s="31"/>
      <c r="I398" s="31"/>
      <c r="J398" s="29"/>
    </row>
    <row r="399" spans="2:10" ht="15"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2:10" ht="15"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2:10" ht="15"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2:10" ht="15"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2:10" ht="15"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2:10" ht="15"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2:10" ht="15"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2:10" ht="15"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2:10" ht="15"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2:10" ht="15"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2:10" ht="15"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2:10" ht="15"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2:10" ht="15"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2:10" ht="15"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2:10" ht="15"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2:10" ht="15"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2:10" ht="15"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2:10" ht="15"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2:10" ht="15"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2:10" ht="15"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2:10" ht="15"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2:10" ht="15"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2:10" ht="15"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2:10" ht="15"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2:10" ht="15"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2:10" ht="15"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2:10" ht="15"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2:10" ht="15"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2:10" ht="15">
      <c r="B427" s="29"/>
      <c r="C427" s="29"/>
      <c r="D427" s="29"/>
      <c r="E427" s="29"/>
      <c r="F427" s="29"/>
      <c r="G427" s="29"/>
      <c r="H427" s="29"/>
      <c r="I427" s="29"/>
      <c r="J427" s="29"/>
    </row>
    <row r="428" spans="2:10" ht="15">
      <c r="B428" s="29"/>
      <c r="C428" s="29"/>
      <c r="D428" s="29"/>
      <c r="E428" s="29"/>
      <c r="F428" s="29"/>
      <c r="G428" s="29"/>
      <c r="H428" s="29"/>
      <c r="I428" s="29"/>
      <c r="J428" s="29"/>
    </row>
    <row r="429" spans="2:10" ht="15">
      <c r="B429" s="29"/>
      <c r="C429" s="29"/>
      <c r="D429" s="29"/>
      <c r="E429" s="29"/>
      <c r="F429" s="29"/>
      <c r="G429" s="29"/>
      <c r="H429" s="29"/>
      <c r="I429" s="29"/>
      <c r="J429" s="29"/>
    </row>
    <row r="430" spans="2:10" ht="15">
      <c r="B430" s="29"/>
      <c r="C430" s="29"/>
      <c r="D430" s="29"/>
      <c r="E430" s="29"/>
      <c r="F430" s="29"/>
      <c r="G430" s="29"/>
      <c r="H430" s="29"/>
      <c r="I430" s="29"/>
      <c r="J430" s="29"/>
    </row>
    <row r="431" spans="2:10" ht="15">
      <c r="B431" s="29"/>
      <c r="C431" s="29"/>
      <c r="D431" s="29"/>
      <c r="E431" s="29"/>
      <c r="F431" s="29"/>
      <c r="G431" s="29"/>
      <c r="H431" s="29"/>
      <c r="I431" s="29"/>
      <c r="J431" s="29"/>
    </row>
    <row r="432" spans="2:10" ht="15">
      <c r="B432" s="29"/>
      <c r="C432" s="29"/>
      <c r="D432" s="29"/>
      <c r="E432" s="29"/>
      <c r="F432" s="29"/>
      <c r="G432" s="29"/>
      <c r="H432" s="29"/>
      <c r="I432" s="29"/>
      <c r="J432" s="29"/>
    </row>
    <row r="433" spans="2:10" ht="15">
      <c r="B433" s="29"/>
      <c r="C433" s="29"/>
      <c r="D433" s="29"/>
      <c r="E433" s="29"/>
      <c r="F433" s="29"/>
      <c r="G433" s="29"/>
      <c r="H433" s="29"/>
      <c r="I433" s="29"/>
      <c r="J433" s="29"/>
    </row>
    <row r="434" spans="2:10" ht="15">
      <c r="B434" s="29"/>
      <c r="C434" s="29"/>
      <c r="D434" s="29"/>
      <c r="E434" s="29"/>
      <c r="F434" s="29"/>
      <c r="G434" s="29"/>
      <c r="H434" s="29"/>
      <c r="I434" s="29"/>
      <c r="J434" s="29"/>
    </row>
    <row r="435" spans="2:10" ht="15">
      <c r="B435" s="29"/>
      <c r="C435" s="29"/>
      <c r="D435" s="29"/>
      <c r="E435" s="29"/>
      <c r="F435" s="29"/>
      <c r="G435" s="29"/>
      <c r="H435" s="29"/>
      <c r="I435" s="29"/>
      <c r="J435" s="29"/>
    </row>
    <row r="436" spans="2:10" ht="15">
      <c r="B436" s="29"/>
      <c r="C436" s="29"/>
      <c r="D436" s="29"/>
      <c r="E436" s="29"/>
      <c r="F436" s="29"/>
      <c r="G436" s="29"/>
      <c r="H436" s="29"/>
      <c r="I436" s="29"/>
      <c r="J436" s="29"/>
    </row>
    <row r="437" spans="2:10" ht="15">
      <c r="B437" s="29"/>
      <c r="C437" s="29"/>
      <c r="D437" s="29"/>
      <c r="E437" s="29"/>
      <c r="F437" s="29"/>
      <c r="G437" s="29"/>
      <c r="H437" s="29"/>
      <c r="I437" s="29"/>
      <c r="J437" s="29"/>
    </row>
    <row r="438" spans="2:10" ht="15">
      <c r="B438" s="29"/>
      <c r="C438" s="29"/>
      <c r="D438" s="29"/>
      <c r="E438" s="29"/>
      <c r="F438" s="29"/>
      <c r="G438" s="29"/>
      <c r="H438" s="29"/>
      <c r="I438" s="29"/>
      <c r="J438" s="29"/>
    </row>
    <row r="439" spans="2:10" ht="15">
      <c r="B439" s="29"/>
      <c r="C439" s="29"/>
      <c r="D439" s="29"/>
      <c r="E439" s="29"/>
      <c r="F439" s="29"/>
      <c r="G439" s="29"/>
      <c r="H439" s="29"/>
      <c r="I439" s="29"/>
      <c r="J439" s="29"/>
    </row>
    <row r="440" spans="2:10" ht="15">
      <c r="B440" s="29"/>
      <c r="C440" s="29"/>
      <c r="D440" s="29"/>
      <c r="E440" s="29"/>
      <c r="F440" s="29"/>
      <c r="G440" s="29"/>
      <c r="H440" s="29"/>
      <c r="I440" s="29"/>
      <c r="J440" s="29"/>
    </row>
    <row r="441" spans="2:10" ht="15">
      <c r="B441" s="29"/>
      <c r="C441" s="29"/>
      <c r="D441" s="29"/>
      <c r="E441" s="29"/>
      <c r="F441" s="29"/>
      <c r="G441" s="29"/>
      <c r="H441" s="29"/>
      <c r="I441" s="29"/>
      <c r="J441" s="29"/>
    </row>
    <row r="442" spans="2:10" ht="15">
      <c r="B442" s="29"/>
      <c r="C442" s="29"/>
      <c r="D442" s="29"/>
      <c r="E442" s="29"/>
      <c r="F442" s="29"/>
      <c r="G442" s="29"/>
      <c r="H442" s="29"/>
      <c r="I442" s="29"/>
      <c r="J442" s="29"/>
    </row>
    <row r="443" spans="2:10" ht="15">
      <c r="B443" s="29"/>
      <c r="C443" s="29"/>
      <c r="D443" s="29"/>
      <c r="E443" s="29"/>
      <c r="F443" s="29"/>
      <c r="G443" s="29"/>
      <c r="H443" s="29"/>
      <c r="I443" s="29"/>
      <c r="J443" s="29"/>
    </row>
    <row r="444" spans="2:10" ht="15">
      <c r="B444" s="29"/>
      <c r="C444" s="29"/>
      <c r="D444" s="29"/>
      <c r="E444" s="29"/>
      <c r="F444" s="29"/>
      <c r="G444" s="29"/>
      <c r="H444" s="29"/>
      <c r="I444" s="29"/>
      <c r="J444" s="29"/>
    </row>
    <row r="445" spans="2:10" ht="15">
      <c r="B445" s="29"/>
      <c r="C445" s="29"/>
      <c r="D445" s="29"/>
      <c r="E445" s="29"/>
      <c r="F445" s="29"/>
      <c r="G445" s="29"/>
      <c r="H445" s="29"/>
      <c r="I445" s="29"/>
      <c r="J445" s="29"/>
    </row>
    <row r="446" spans="2:10" ht="15">
      <c r="B446" s="29"/>
      <c r="C446" s="29"/>
      <c r="D446" s="29"/>
      <c r="E446" s="29"/>
      <c r="F446" s="29"/>
      <c r="G446" s="29"/>
      <c r="H446" s="29"/>
      <c r="I446" s="29"/>
      <c r="J446" s="29"/>
    </row>
    <row r="447" spans="2:10" ht="15">
      <c r="B447" s="29"/>
      <c r="C447" s="29"/>
      <c r="D447" s="29"/>
      <c r="E447" s="29"/>
      <c r="F447" s="29"/>
      <c r="G447" s="29"/>
      <c r="H447" s="29"/>
      <c r="I447" s="29"/>
      <c r="J447" s="29"/>
    </row>
    <row r="448" spans="2:10" ht="15">
      <c r="B448" s="29"/>
      <c r="C448" s="29"/>
      <c r="D448" s="29"/>
      <c r="E448" s="29"/>
      <c r="F448" s="29"/>
      <c r="G448" s="29"/>
      <c r="H448" s="29"/>
      <c r="I448" s="29"/>
      <c r="J448" s="29"/>
    </row>
    <row r="449" spans="2:10" ht="15">
      <c r="B449" s="29"/>
      <c r="C449" s="29"/>
      <c r="D449" s="29"/>
      <c r="E449" s="29"/>
      <c r="F449" s="29"/>
      <c r="G449" s="29"/>
      <c r="H449" s="29"/>
      <c r="I449" s="29"/>
      <c r="J449" s="29"/>
    </row>
    <row r="450" spans="2:10" ht="15">
      <c r="B450" s="29"/>
      <c r="C450" s="29"/>
      <c r="D450" s="29"/>
      <c r="E450" s="29"/>
      <c r="F450" s="29"/>
      <c r="G450" s="29"/>
      <c r="H450" s="29"/>
      <c r="I450" s="29"/>
      <c r="J450" s="29"/>
    </row>
    <row r="451" spans="2:10" ht="15"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2:10" ht="15">
      <c r="B452" s="29"/>
      <c r="C452" s="29"/>
      <c r="D452" s="29"/>
      <c r="E452" s="29"/>
      <c r="F452" s="29"/>
      <c r="G452" s="29"/>
      <c r="H452" s="29"/>
      <c r="I452" s="29"/>
      <c r="J452" s="29"/>
    </row>
    <row r="453" spans="2:10" ht="15">
      <c r="B453" s="29"/>
      <c r="C453" s="29"/>
      <c r="D453" s="29"/>
      <c r="E453" s="29"/>
      <c r="F453" s="29"/>
      <c r="G453" s="29"/>
      <c r="H453" s="29"/>
      <c r="I453" s="29"/>
      <c r="J453" s="29"/>
    </row>
    <row r="454" spans="2:10" ht="15">
      <c r="B454" s="29"/>
      <c r="C454" s="29"/>
      <c r="D454" s="29"/>
      <c r="E454" s="29"/>
      <c r="F454" s="29"/>
      <c r="G454" s="29"/>
      <c r="H454" s="29"/>
      <c r="I454" s="29"/>
      <c r="J454" s="29"/>
    </row>
    <row r="455" spans="2:10" ht="15">
      <c r="B455" s="29"/>
      <c r="C455" s="29"/>
      <c r="D455" s="29"/>
      <c r="E455" s="29"/>
      <c r="F455" s="29"/>
      <c r="G455" s="29"/>
      <c r="H455" s="29"/>
      <c r="I455" s="29"/>
      <c r="J455" s="29"/>
    </row>
    <row r="456" spans="2:10" ht="15">
      <c r="B456" s="29"/>
      <c r="C456" s="29"/>
      <c r="D456" s="29"/>
      <c r="E456" s="29"/>
      <c r="F456" s="29"/>
      <c r="G456" s="29"/>
      <c r="H456" s="29"/>
      <c r="I456" s="29"/>
      <c r="J456" s="29"/>
    </row>
    <row r="457" spans="2:10" ht="15">
      <c r="B457" s="29"/>
      <c r="C457" s="29"/>
      <c r="D457" s="29"/>
      <c r="E457" s="29"/>
      <c r="F457" s="29"/>
      <c r="G457" s="29"/>
      <c r="H457" s="29"/>
      <c r="I457" s="29"/>
      <c r="J457" s="29"/>
    </row>
    <row r="458" spans="2:10" ht="15">
      <c r="B458" s="29"/>
      <c r="C458" s="29"/>
      <c r="D458" s="29"/>
      <c r="E458" s="29"/>
      <c r="F458" s="29"/>
      <c r="G458" s="29"/>
      <c r="H458" s="29"/>
      <c r="I458" s="29"/>
      <c r="J458" s="29"/>
    </row>
    <row r="459" spans="2:10" ht="15">
      <c r="B459" s="29"/>
      <c r="C459" s="29"/>
      <c r="D459" s="29"/>
      <c r="E459" s="29"/>
      <c r="F459" s="29"/>
      <c r="G459" s="29"/>
      <c r="H459" s="29"/>
      <c r="I459" s="29"/>
      <c r="J459" s="29"/>
    </row>
    <row r="460" spans="2:10" ht="15">
      <c r="B460" s="29"/>
      <c r="C460" s="29"/>
      <c r="D460" s="29"/>
      <c r="E460" s="29"/>
      <c r="F460" s="29"/>
      <c r="G460" s="29"/>
      <c r="H460" s="29"/>
      <c r="I460" s="29"/>
      <c r="J460" s="29"/>
    </row>
    <row r="461" spans="2:10" ht="15">
      <c r="B461" s="29"/>
      <c r="C461" s="29"/>
      <c r="D461" s="29"/>
      <c r="E461" s="29"/>
      <c r="F461" s="29"/>
      <c r="G461" s="29"/>
      <c r="H461" s="29"/>
      <c r="I461" s="29"/>
      <c r="J461" s="29"/>
    </row>
    <row r="462" spans="2:10" ht="15">
      <c r="B462" s="29"/>
      <c r="C462" s="29"/>
      <c r="D462" s="29"/>
      <c r="E462" s="29"/>
      <c r="F462" s="29"/>
      <c r="G462" s="29"/>
      <c r="H462" s="29"/>
      <c r="I462" s="29"/>
      <c r="J462" s="29"/>
    </row>
    <row r="463" spans="2:10" ht="15">
      <c r="B463" s="29"/>
      <c r="C463" s="29"/>
      <c r="D463" s="29"/>
      <c r="E463" s="29"/>
      <c r="F463" s="29"/>
      <c r="G463" s="29"/>
      <c r="H463" s="29"/>
      <c r="I463" s="29"/>
      <c r="J463" s="29"/>
    </row>
    <row r="464" spans="2:10" ht="15">
      <c r="B464" s="29"/>
      <c r="C464" s="29"/>
      <c r="D464" s="29"/>
      <c r="E464" s="29"/>
      <c r="F464" s="29"/>
      <c r="G464" s="29"/>
      <c r="H464" s="29"/>
      <c r="I464" s="29"/>
      <c r="J464" s="29"/>
    </row>
    <row r="465" spans="2:10" ht="15">
      <c r="B465" s="29"/>
      <c r="C465" s="29"/>
      <c r="D465" s="29"/>
      <c r="E465" s="29"/>
      <c r="F465" s="29"/>
      <c r="G465" s="29"/>
      <c r="H465" s="29"/>
      <c r="I465" s="29"/>
      <c r="J465" s="29"/>
    </row>
    <row r="466" spans="2:10" ht="15">
      <c r="B466" s="29"/>
      <c r="C466" s="29"/>
      <c r="D466" s="29"/>
      <c r="E466" s="29"/>
      <c r="F466" s="29"/>
      <c r="G466" s="29"/>
      <c r="H466" s="29"/>
      <c r="I466" s="29"/>
      <c r="J466" s="29"/>
    </row>
    <row r="467" spans="2:10" ht="15">
      <c r="B467" s="29"/>
      <c r="C467" s="29"/>
      <c r="D467" s="29"/>
      <c r="E467" s="29"/>
      <c r="F467" s="29"/>
      <c r="G467" s="29"/>
      <c r="H467" s="29"/>
      <c r="I467" s="29"/>
      <c r="J467" s="29"/>
    </row>
    <row r="468" spans="2:10" ht="15">
      <c r="B468" s="29"/>
      <c r="C468" s="29"/>
      <c r="D468" s="29"/>
      <c r="E468" s="29"/>
      <c r="F468" s="29"/>
      <c r="G468" s="29"/>
      <c r="H468" s="29"/>
      <c r="I468" s="29"/>
      <c r="J468" s="29"/>
    </row>
    <row r="469" spans="2:10" ht="15">
      <c r="B469" s="29"/>
      <c r="C469" s="29"/>
      <c r="D469" s="29"/>
      <c r="E469" s="29"/>
      <c r="F469" s="29"/>
      <c r="G469" s="29"/>
      <c r="H469" s="29"/>
      <c r="I469" s="29"/>
      <c r="J469" s="29"/>
    </row>
    <row r="470" spans="2:10" ht="15">
      <c r="B470" s="29"/>
      <c r="C470" s="29"/>
      <c r="D470" s="29"/>
      <c r="E470" s="29"/>
      <c r="F470" s="29"/>
      <c r="G470" s="29"/>
      <c r="H470" s="29"/>
      <c r="I470" s="29"/>
      <c r="J470" s="29"/>
    </row>
    <row r="471" spans="2:10" ht="15">
      <c r="B471" s="29"/>
      <c r="C471" s="29"/>
      <c r="D471" s="29"/>
      <c r="E471" s="29"/>
      <c r="F471" s="29"/>
      <c r="G471" s="29"/>
      <c r="H471" s="29"/>
      <c r="I471" s="29"/>
      <c r="J471" s="29"/>
    </row>
    <row r="472" spans="2:10" ht="15">
      <c r="B472" s="29"/>
      <c r="C472" s="29"/>
      <c r="D472" s="29"/>
      <c r="E472" s="29"/>
      <c r="F472" s="29"/>
      <c r="G472" s="29"/>
      <c r="H472" s="29"/>
      <c r="I472" s="29"/>
      <c r="J472" s="29"/>
    </row>
    <row r="473" spans="2:10" ht="15">
      <c r="B473" s="29"/>
      <c r="C473" s="29"/>
      <c r="D473" s="29"/>
      <c r="E473" s="29"/>
      <c r="F473" s="29"/>
      <c r="G473" s="29"/>
      <c r="H473" s="29"/>
      <c r="I473" s="29"/>
      <c r="J473" s="29"/>
    </row>
    <row r="474" spans="2:10" ht="15">
      <c r="B474" s="29"/>
      <c r="C474" s="29"/>
      <c r="D474" s="29"/>
      <c r="E474" s="29"/>
      <c r="F474" s="29"/>
      <c r="G474" s="29"/>
      <c r="H474" s="29"/>
      <c r="I474" s="29"/>
      <c r="J474" s="29"/>
    </row>
    <row r="475" spans="2:10" ht="15">
      <c r="B475" s="29"/>
      <c r="C475" s="29"/>
      <c r="D475" s="29"/>
      <c r="E475" s="29"/>
      <c r="F475" s="29"/>
      <c r="G475" s="29"/>
      <c r="H475" s="29"/>
      <c r="I475" s="29"/>
      <c r="J475" s="29"/>
    </row>
    <row r="476" spans="2:10" ht="15">
      <c r="B476" s="29"/>
      <c r="C476" s="29"/>
      <c r="D476" s="29"/>
      <c r="E476" s="29"/>
      <c r="F476" s="29"/>
      <c r="G476" s="29"/>
      <c r="H476" s="29"/>
      <c r="I476" s="29"/>
      <c r="J476" s="29"/>
    </row>
    <row r="477" spans="2:10" ht="15">
      <c r="B477" s="29"/>
      <c r="C477" s="29"/>
      <c r="D477" s="29"/>
      <c r="E477" s="29"/>
      <c r="F477" s="29"/>
      <c r="G477" s="29"/>
      <c r="H477" s="29"/>
      <c r="I477" s="29"/>
      <c r="J477" s="29"/>
    </row>
    <row r="478" spans="2:10" ht="15">
      <c r="B478" s="29"/>
      <c r="C478" s="29"/>
      <c r="D478" s="29"/>
      <c r="E478" s="29"/>
      <c r="F478" s="29"/>
      <c r="G478" s="29"/>
      <c r="H478" s="29"/>
      <c r="I478" s="29"/>
      <c r="J478" s="29"/>
    </row>
    <row r="479" spans="2:10" ht="15">
      <c r="B479" s="29"/>
      <c r="C479" s="29"/>
      <c r="D479" s="29"/>
      <c r="E479" s="29"/>
      <c r="F479" s="29"/>
      <c r="G479" s="29"/>
      <c r="H479" s="29"/>
      <c r="I479" s="29"/>
      <c r="J479" s="29"/>
    </row>
    <row r="480" spans="2:10" ht="15">
      <c r="B480" s="29"/>
      <c r="C480" s="29"/>
      <c r="D480" s="29"/>
      <c r="E480" s="29"/>
      <c r="F480" s="29"/>
      <c r="G480" s="29"/>
      <c r="H480" s="29"/>
      <c r="I480" s="29"/>
      <c r="J480" s="29"/>
    </row>
    <row r="481" spans="2:10" ht="15">
      <c r="B481" s="29"/>
      <c r="C481" s="29"/>
      <c r="D481" s="29"/>
      <c r="E481" s="29"/>
      <c r="F481" s="29"/>
      <c r="G481" s="29"/>
      <c r="H481" s="29"/>
      <c r="I481" s="29"/>
      <c r="J481" s="29"/>
    </row>
    <row r="482" spans="2:10" ht="15">
      <c r="B482" s="29"/>
      <c r="C482" s="29"/>
      <c r="D482" s="29"/>
      <c r="E482" s="29"/>
      <c r="F482" s="29"/>
      <c r="G482" s="29"/>
      <c r="H482" s="29"/>
      <c r="I482" s="29"/>
      <c r="J482" s="29"/>
    </row>
    <row r="483" spans="2:10" ht="15">
      <c r="B483" s="29"/>
      <c r="C483" s="29"/>
      <c r="D483" s="29"/>
      <c r="E483" s="29"/>
      <c r="F483" s="29"/>
      <c r="G483" s="29"/>
      <c r="H483" s="29"/>
      <c r="I483" s="29"/>
      <c r="J483" s="29"/>
    </row>
    <row r="484" spans="2:10" ht="15">
      <c r="B484" s="29"/>
      <c r="C484" s="29"/>
      <c r="D484" s="29"/>
      <c r="E484" s="29"/>
      <c r="F484" s="29"/>
      <c r="G484" s="29"/>
      <c r="H484" s="29"/>
      <c r="I484" s="29"/>
      <c r="J484" s="29"/>
    </row>
    <row r="485" spans="2:10" ht="15">
      <c r="B485" s="29"/>
      <c r="C485" s="29"/>
      <c r="D485" s="29"/>
      <c r="E485" s="29"/>
      <c r="F485" s="29"/>
      <c r="G485" s="29"/>
      <c r="H485" s="29"/>
      <c r="I485" s="29"/>
      <c r="J485" s="29"/>
    </row>
    <row r="486" spans="2:10" ht="15">
      <c r="B486" s="29"/>
      <c r="C486" s="29"/>
      <c r="D486" s="29"/>
      <c r="E486" s="29"/>
      <c r="F486" s="29"/>
      <c r="G486" s="29"/>
      <c r="H486" s="29"/>
      <c r="I486" s="29"/>
      <c r="J486" s="29"/>
    </row>
    <row r="487" spans="2:10" ht="15">
      <c r="B487" s="29"/>
      <c r="C487" s="29"/>
      <c r="D487" s="29"/>
      <c r="E487" s="29"/>
      <c r="F487" s="29"/>
      <c r="G487" s="29"/>
      <c r="H487" s="29"/>
      <c r="I487" s="29"/>
      <c r="J487" s="29"/>
    </row>
    <row r="488" spans="2:10" ht="15">
      <c r="B488" s="29"/>
      <c r="C488" s="29"/>
      <c r="D488" s="29"/>
      <c r="E488" s="29"/>
      <c r="F488" s="29"/>
      <c r="G488" s="29"/>
      <c r="H488" s="29"/>
      <c r="I488" s="29"/>
      <c r="J488" s="29"/>
    </row>
    <row r="489" spans="2:10" ht="15">
      <c r="B489" s="29"/>
      <c r="C489" s="29"/>
      <c r="D489" s="29"/>
      <c r="E489" s="29"/>
      <c r="F489" s="29"/>
      <c r="G489" s="29"/>
      <c r="H489" s="29"/>
      <c r="I489" s="29"/>
      <c r="J489" s="29"/>
    </row>
    <row r="490" spans="2:10" ht="15">
      <c r="B490" s="29"/>
      <c r="C490" s="29"/>
      <c r="D490" s="29"/>
      <c r="E490" s="29"/>
      <c r="F490" s="29"/>
      <c r="G490" s="29"/>
      <c r="H490" s="29"/>
      <c r="I490" s="29"/>
      <c r="J490" s="29"/>
    </row>
    <row r="491" spans="2:10" ht="15">
      <c r="B491" s="29"/>
      <c r="C491" s="29"/>
      <c r="D491" s="29"/>
      <c r="E491" s="29"/>
      <c r="F491" s="29"/>
      <c r="G491" s="29"/>
      <c r="H491" s="29"/>
      <c r="I491" s="29"/>
      <c r="J491" s="29"/>
    </row>
    <row r="492" spans="2:10" ht="15">
      <c r="B492" s="29"/>
      <c r="C492" s="29"/>
      <c r="D492" s="29"/>
      <c r="E492" s="29"/>
      <c r="F492" s="29"/>
      <c r="G492" s="29"/>
      <c r="H492" s="29"/>
      <c r="I492" s="29"/>
      <c r="J492" s="29"/>
    </row>
    <row r="493" spans="2:10" ht="15">
      <c r="B493" s="29"/>
      <c r="C493" s="29"/>
      <c r="D493" s="29"/>
      <c r="E493" s="29"/>
      <c r="F493" s="29"/>
      <c r="G493" s="29"/>
      <c r="H493" s="29"/>
      <c r="I493" s="29"/>
      <c r="J493" s="29"/>
    </row>
    <row r="494" spans="2:10" ht="15">
      <c r="B494" s="29"/>
      <c r="C494" s="29"/>
      <c r="D494" s="29"/>
      <c r="E494" s="29"/>
      <c r="F494" s="29"/>
      <c r="G494" s="29"/>
      <c r="H494" s="29"/>
      <c r="I494" s="29"/>
      <c r="J494" s="29"/>
    </row>
    <row r="495" spans="2:10" ht="15">
      <c r="B495" s="29"/>
      <c r="C495" s="29"/>
      <c r="D495" s="29"/>
      <c r="E495" s="29"/>
      <c r="F495" s="29"/>
      <c r="G495" s="29"/>
      <c r="H495" s="29"/>
      <c r="I495" s="29"/>
      <c r="J495" s="29"/>
    </row>
    <row r="496" spans="2:10" ht="15">
      <c r="B496" s="29"/>
      <c r="C496" s="29"/>
      <c r="D496" s="29"/>
      <c r="E496" s="29"/>
      <c r="F496" s="29"/>
      <c r="G496" s="29"/>
      <c r="H496" s="29"/>
      <c r="I496" s="29"/>
      <c r="J496" s="29"/>
    </row>
    <row r="497" spans="2:10" ht="15">
      <c r="B497" s="29"/>
      <c r="C497" s="29"/>
      <c r="D497" s="29"/>
      <c r="E497" s="29"/>
      <c r="F497" s="29"/>
      <c r="G497" s="29"/>
      <c r="H497" s="29"/>
      <c r="I497" s="29"/>
      <c r="J497" s="29"/>
    </row>
    <row r="498" spans="2:10" ht="15">
      <c r="B498" s="29"/>
      <c r="C498" s="29"/>
      <c r="D498" s="29"/>
      <c r="E498" s="29"/>
      <c r="F498" s="29"/>
      <c r="G498" s="29"/>
      <c r="H498" s="29"/>
      <c r="I498" s="29"/>
      <c r="J498" s="29"/>
    </row>
    <row r="499" spans="2:10" ht="15">
      <c r="B499" s="29"/>
      <c r="C499" s="29"/>
      <c r="D499" s="29"/>
      <c r="E499" s="29"/>
      <c r="F499" s="29"/>
      <c r="G499" s="29"/>
      <c r="H499" s="29"/>
      <c r="I499" s="29"/>
      <c r="J499" s="29"/>
    </row>
    <row r="500" spans="2:10" ht="15">
      <c r="B500" s="29"/>
      <c r="C500" s="29"/>
      <c r="D500" s="29"/>
      <c r="E500" s="29"/>
      <c r="F500" s="29"/>
      <c r="G500" s="29"/>
      <c r="H500" s="29"/>
      <c r="I500" s="29"/>
      <c r="J500" s="29"/>
    </row>
    <row r="501" spans="2:10" ht="15">
      <c r="B501" s="29"/>
      <c r="C501" s="29"/>
      <c r="D501" s="29"/>
      <c r="E501" s="29"/>
      <c r="F501" s="29"/>
      <c r="G501" s="29"/>
      <c r="H501" s="29"/>
      <c r="I501" s="29"/>
      <c r="J501" s="29"/>
    </row>
    <row r="502" spans="2:10" ht="15">
      <c r="B502" s="29"/>
      <c r="C502" s="29"/>
      <c r="D502" s="29"/>
      <c r="E502" s="29"/>
      <c r="F502" s="29"/>
      <c r="G502" s="29"/>
      <c r="H502" s="29"/>
      <c r="I502" s="29"/>
      <c r="J502" s="29"/>
    </row>
    <row r="503" spans="2:10" ht="15">
      <c r="B503" s="29"/>
      <c r="C503" s="29"/>
      <c r="D503" s="29"/>
      <c r="E503" s="29"/>
      <c r="F503" s="29"/>
      <c r="G503" s="29"/>
      <c r="H503" s="29"/>
      <c r="I503" s="29"/>
      <c r="J503" s="29"/>
    </row>
    <row r="504" spans="2:10" ht="15">
      <c r="B504" s="29"/>
      <c r="C504" s="29"/>
      <c r="D504" s="29"/>
      <c r="E504" s="29"/>
      <c r="F504" s="29"/>
      <c r="G504" s="29"/>
      <c r="H504" s="29"/>
      <c r="I504" s="29"/>
      <c r="J504" s="29"/>
    </row>
    <row r="505" spans="2:10" ht="15">
      <c r="B505" s="29"/>
      <c r="C505" s="29"/>
      <c r="D505" s="29"/>
      <c r="E505" s="29"/>
      <c r="F505" s="29"/>
      <c r="G505" s="29"/>
      <c r="H505" s="29"/>
      <c r="I505" s="29"/>
      <c r="J505" s="29"/>
    </row>
    <row r="506" spans="2:10" ht="15">
      <c r="B506" s="29"/>
      <c r="C506" s="29"/>
      <c r="D506" s="29"/>
      <c r="E506" s="29"/>
      <c r="F506" s="29"/>
      <c r="G506" s="29"/>
      <c r="H506" s="29"/>
      <c r="I506" s="29"/>
      <c r="J506" s="29"/>
    </row>
    <row r="507" spans="2:10" ht="15">
      <c r="B507" s="29"/>
      <c r="C507" s="29"/>
      <c r="D507" s="29"/>
      <c r="E507" s="29"/>
      <c r="F507" s="29"/>
      <c r="G507" s="29"/>
      <c r="H507" s="29"/>
      <c r="I507" s="29"/>
      <c r="J507" s="29"/>
    </row>
  </sheetData>
  <sheetProtection/>
  <mergeCells count="35">
    <mergeCell ref="A228:I228"/>
    <mergeCell ref="A237:I237"/>
    <mergeCell ref="A21:I21"/>
    <mergeCell ref="A111:I111"/>
    <mergeCell ref="A65:I65"/>
    <mergeCell ref="A26:I26"/>
    <mergeCell ref="A39:I39"/>
    <mergeCell ref="A259:I259"/>
    <mergeCell ref="A135:I135"/>
    <mergeCell ref="A118:I118"/>
    <mergeCell ref="A162:I162"/>
    <mergeCell ref="A168:I168"/>
    <mergeCell ref="A241:I241"/>
    <mergeCell ref="A245:I245"/>
    <mergeCell ref="A251:I251"/>
    <mergeCell ref="A255:I255"/>
    <mergeCell ref="A224:I224"/>
    <mergeCell ref="A212:I212"/>
    <mergeCell ref="A143:I143"/>
    <mergeCell ref="A158:I158"/>
    <mergeCell ref="A122:I122"/>
    <mergeCell ref="A127:I127"/>
    <mergeCell ref="A1:I1"/>
    <mergeCell ref="A177:I177"/>
    <mergeCell ref="A184:I184"/>
    <mergeCell ref="A200:I200"/>
    <mergeCell ref="A106:I106"/>
    <mergeCell ref="A4:F4"/>
    <mergeCell ref="A43:F43"/>
    <mergeCell ref="A91:I91"/>
    <mergeCell ref="A101:I101"/>
    <mergeCell ref="A31:I31"/>
    <mergeCell ref="A60:I60"/>
    <mergeCell ref="A73:I73"/>
    <mergeCell ref="A87:I8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8" scale="55" r:id="rId1"/>
  <rowBreaks count="2" manualBreakCount="2">
    <brk id="134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m.palusinski</cp:lastModifiedBy>
  <cp:lastPrinted>2015-10-22T11:29:24Z</cp:lastPrinted>
  <dcterms:created xsi:type="dcterms:W3CDTF">2012-01-15T12:26:16Z</dcterms:created>
  <dcterms:modified xsi:type="dcterms:W3CDTF">2015-10-22T11:29:29Z</dcterms:modified>
  <cp:category/>
  <cp:version/>
  <cp:contentType/>
  <cp:contentStatus/>
</cp:coreProperties>
</file>