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315" windowHeight="8700"/>
  </bookViews>
  <sheets>
    <sheet name="doc1" sheetId="1" r:id="rId1"/>
  </sheets>
  <definedNames>
    <definedName name="_xlnm.Print_Area" localSheetId="0">'doc1'!$A$1:$AT$51</definedName>
  </definedNames>
  <calcPr calcId="145621"/>
</workbook>
</file>

<file path=xl/calcChain.xml><?xml version="1.0" encoding="utf-8"?>
<calcChain xmlns="http://schemas.openxmlformats.org/spreadsheetml/2006/main">
  <c r="AR33" i="1" l="1"/>
  <c r="AF33" i="1"/>
  <c r="AA33" i="1"/>
  <c r="W33" i="1"/>
  <c r="T33" i="1"/>
  <c r="O33" i="1"/>
  <c r="AR25" i="1"/>
  <c r="AR9" i="1"/>
  <c r="AL34" i="1"/>
  <c r="AF34" i="1"/>
  <c r="AA34" i="1"/>
  <c r="W34" i="1"/>
  <c r="AR34" i="1" s="1"/>
  <c r="T34" i="1"/>
  <c r="O34" i="1"/>
  <c r="J34" i="1"/>
  <c r="H34" i="1"/>
  <c r="H10" i="1" l="1"/>
  <c r="AA8" i="1"/>
  <c r="W8" i="1"/>
  <c r="T8" i="1"/>
  <c r="O8" i="1"/>
  <c r="J8" i="1"/>
  <c r="H8" i="1"/>
  <c r="AL8" i="1"/>
  <c r="AR35" i="1"/>
  <c r="AR43" i="1" l="1"/>
  <c r="AR44" i="1"/>
  <c r="AR45" i="1"/>
  <c r="AR46" i="1"/>
  <c r="AR47" i="1"/>
  <c r="AR48" i="1"/>
  <c r="AR41" i="1"/>
  <c r="AR37" i="1"/>
  <c r="AR38" i="1"/>
  <c r="AR39" i="1"/>
  <c r="AR36" i="1"/>
  <c r="AR26" i="1"/>
  <c r="AR27" i="1"/>
  <c r="AR28" i="1"/>
  <c r="AL24" i="1"/>
  <c r="AR15" i="1"/>
  <c r="AR17" i="1"/>
  <c r="AR18" i="1"/>
  <c r="AR19" i="1"/>
  <c r="AR20" i="1"/>
  <c r="AR23" i="1"/>
  <c r="AR21" i="1"/>
  <c r="AL10" i="1" l="1"/>
  <c r="AL9" i="1"/>
  <c r="AL7" i="1" s="1"/>
  <c r="AF11" i="1"/>
  <c r="AF8" i="1" l="1"/>
  <c r="AR8" i="1" s="1"/>
  <c r="J42" i="1"/>
  <c r="O42" i="1" l="1"/>
  <c r="O40" i="1" s="1"/>
  <c r="J40" i="1"/>
  <c r="J33" i="1" s="1"/>
  <c r="J22" i="1"/>
  <c r="AR22" i="1" s="1"/>
  <c r="J13" i="1"/>
  <c r="AR13" i="1" s="1"/>
  <c r="J14" i="1"/>
  <c r="AR14" i="1" s="1"/>
  <c r="J16" i="1"/>
  <c r="AR16" i="1" s="1"/>
  <c r="J12" i="1"/>
  <c r="AF24" i="1"/>
  <c r="AA24" i="1"/>
  <c r="W24" i="1"/>
  <c r="T24" i="1"/>
  <c r="AR24" i="1"/>
  <c r="AR10" i="1" s="1"/>
  <c r="O24" i="1"/>
  <c r="J24" i="1"/>
  <c r="AF9" i="1" l="1"/>
  <c r="AF10" i="1"/>
  <c r="T10" i="1"/>
  <c r="T9" i="1"/>
  <c r="T7" i="1" s="1"/>
  <c r="J9" i="1"/>
  <c r="J10" i="1"/>
  <c r="W9" i="1"/>
  <c r="W7" i="1" s="1"/>
  <c r="W10" i="1"/>
  <c r="O9" i="1"/>
  <c r="O7" i="1" s="1"/>
  <c r="O10" i="1"/>
  <c r="AA10" i="1"/>
  <c r="AA9" i="1"/>
  <c r="AA7" i="1" s="1"/>
  <c r="AR42" i="1"/>
  <c r="AR40" i="1" s="1"/>
  <c r="AR12" i="1"/>
  <c r="H42" i="1"/>
  <c r="H40" i="1" s="1"/>
  <c r="AF7" i="1"/>
  <c r="H33" i="1" l="1"/>
  <c r="H9" i="1"/>
  <c r="H7" i="1" s="1"/>
  <c r="AR7" i="1"/>
  <c r="J7" i="1"/>
</calcChain>
</file>

<file path=xl/sharedStrings.xml><?xml version="1.0" encoding="utf-8"?>
<sst xmlns="http://schemas.openxmlformats.org/spreadsheetml/2006/main" count="128" uniqueCount="97">
  <si>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</si>
  <si>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</si>
  <si>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</si>
  <si>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</si>
  <si>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</si>
  <si>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</si>
  <si>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</si>
  <si>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</si>
  <si>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</si>
  <si>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</si>
  <si>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</si>
  <si>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</si>
  <si>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</si>
  <si>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</si>
  <si>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</si>
  <si>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</si>
  <si>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</si>
  <si>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</si>
  <si>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</si>
  <si>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</si>
  <si>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</si>
  <si>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</si>
  <si>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Centrum Integracji Społecznej - nowe szanse i możliwości</t>
  </si>
  <si>
    <t>CENTRUM INTEGRACJI SPOŁECZNEJ</t>
  </si>
  <si>
    <t>1.1.1.2</t>
  </si>
  <si>
    <t>POWIATOWY URZĄD PRACY</t>
  </si>
  <si>
    <t>1.1.1.3</t>
  </si>
  <si>
    <t>1.1.1.4</t>
  </si>
  <si>
    <t>1.1.1.5</t>
  </si>
  <si>
    <t>Kierunek przedsiębiorczość</t>
  </si>
  <si>
    <t>1.1.1.6</t>
  </si>
  <si>
    <t>Kontynuacja: KOMPAS: kompleksowy program przeciwdziałania wykluczeniu społecznemu</t>
  </si>
  <si>
    <t>OŚRODEK POMOCY SPOŁECZNEJ</t>
  </si>
  <si>
    <t>1.1.1.7</t>
  </si>
  <si>
    <t>Mam zawód - mam pracę w regionie</t>
  </si>
  <si>
    <t>URZĄD MIEJSKI</t>
  </si>
  <si>
    <t>Limit zobowiązań</t>
  </si>
  <si>
    <t>1.1.1.8</t>
  </si>
  <si>
    <t>1.1.1.9</t>
  </si>
  <si>
    <t>Promocja Integracji Społecznej</t>
  </si>
  <si>
    <t>1.1.1.11</t>
  </si>
  <si>
    <t>Śląska Karta Usług Publicznych</t>
  </si>
  <si>
    <t>Uczenie się przez cale życie "Leonardo da Vinci - Trace 2"</t>
  </si>
  <si>
    <t>Zintegrowane podejście do problemów obszarów funkcjonalnych na przykładzie Chorzowa, Rudy Śląskiej i Świętochłowic</t>
  </si>
  <si>
    <t>1.1.2</t>
  </si>
  <si>
    <t>1.1.2.1</t>
  </si>
  <si>
    <t>1.1.2.2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</si>
  <si>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</si>
  <si>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</si>
  <si>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</si>
  <si>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</si>
  <si>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</si>
  <si>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</si>
  <si>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</si>
  <si>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</si>
  <si>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</si>
  <si>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</si>
  <si>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</si>
  <si>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</si>
  <si>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</si>
  <si>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</si>
  <si>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</si>
  <si>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Przebudowa budynku po szkole podstawowej Nr 4 przy ul. Szkolnej na budynek mieszkalny</t>
  </si>
  <si>
    <t>1.3.2.8</t>
  </si>
  <si>
    <t>Mój potencjal</t>
  </si>
  <si>
    <t>1.1.1.10</t>
  </si>
  <si>
    <t>Zespół Szkół Ekonomiczno-Usługowych</t>
  </si>
  <si>
    <t>Limit 2019</t>
  </si>
  <si>
    <t>Budowa miejsc parkingowych</t>
  </si>
  <si>
    <t>Budowa pasywnej hali widowiskowo-sportowej przy ul. Sudeckiej - projekt budowlano-wykonawczy</t>
  </si>
  <si>
    <t>Przebudowa ul. Chrobrego</t>
  </si>
  <si>
    <t>Remont kapitalny budynku przy ul. Plebiscytowej - siedziba PUP wraz z termomodernizacją - projekt budowlano-wykonawczy</t>
  </si>
  <si>
    <t>Przebudowa części pomieszczeń MDK na MZOoN</t>
  </si>
  <si>
    <t>Limit 2020</t>
  </si>
  <si>
    <t>Rewitalizacja i adaptacja na cele kulturalne zabytkowych wież wyciągowych dawnej kopalni "Polska" w Świętochłowicach przy ul. Wojska Polskiego</t>
  </si>
  <si>
    <t>1.1.1.12</t>
  </si>
  <si>
    <t>PARASOL - Aktywna integracja osób i grup zagrożonych wykluczeniem społecznym</t>
  </si>
  <si>
    <t>Plan Gospodarki Niskoemisyjnej na terenie Gminy Miejskiej Świętochłowice</t>
  </si>
  <si>
    <t>Projekt ERASMUS "Zawód to przyszłość - staże zagraniczne uczniów ZSEU"</t>
  </si>
  <si>
    <t>Limit 2021</t>
  </si>
  <si>
    <t>1.1.2.4</t>
  </si>
  <si>
    <t>Poprawa jakości środowiska miejskiego Gminy Świętochłowice - remediacja terenów zdegradowanych i zanieczysszczonych w rejonie stawu "Kalina" wraz z przywróceniem jego biologicznej aktywności</t>
  </si>
  <si>
    <t>1.3.1.1</t>
  </si>
  <si>
    <t>1.3.1.2</t>
  </si>
  <si>
    <t>1.3.1.3</t>
  </si>
  <si>
    <t>1.3.1.4</t>
  </si>
  <si>
    <t>1.3.1.5</t>
  </si>
  <si>
    <t>Utrzymanie czystości ulic i chodników oraz kanalizacji deszczowej</t>
  </si>
  <si>
    <t xml:space="preserve">Utrzymanie oznakowania poziomego, pionowego i sygnalizacja świetlnej na drogach powiatowych </t>
  </si>
  <si>
    <t>Utrzymanie oznakowania poziomego, pionowego na drogach gminnych</t>
  </si>
  <si>
    <t>Przebudowa ul. Bytomskiej na odcinku od ul. Granitowej do granicy z miastem Bytom</t>
  </si>
  <si>
    <t>Utrzymanie oznakowania poziomego, pionowego na drogach wojewódzkich</t>
  </si>
  <si>
    <t>Przebudowa ul. Chorzowskiej - IV etap na odcinku od skrzyżowania z ul. Bieszczadzką do granic Chorzowa</t>
  </si>
  <si>
    <t>Rewitalizacja przestrzeni miejskich w rejonie ulic Sikorskiego i Harcerskiej</t>
  </si>
  <si>
    <t>Likwidacja dzikich wysypisk</t>
  </si>
  <si>
    <t>1.3.2.7</t>
  </si>
  <si>
    <t>Załącznik  do Uchwały Rady Miejskiej w Świętochłowicach                                                                Nr XIV/133/15 z dnia 21 października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</si>
</sst>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theme="9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" borderId="0" xfId="0" applyFont="1" applyFill="1" applyAlignment="1" applyProtection="1">
      <alignment horizontal="center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4" fontId="7" fillId="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left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1" xfId="0" applyFont="1" applyFill="1" applyBorder="1" applyAlignment="1" applyProtection="1">
      <alignment horizontal="left" vertical="center" wrapText="1" shrinkToFit="1"/>
      <protection locked="0"/>
    </xf>
    <xf numFmtId="0" fontId="6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14" xfId="0" applyFont="1" applyFill="1" applyBorder="1" applyAlignment="1" applyProtection="1">
      <alignment horizontal="center" vertical="center" wrapText="1" shrinkToFit="1"/>
      <protection locked="0"/>
    </xf>
    <xf numFmtId="0" fontId="3" fillId="3" borderId="15" xfId="0" applyFont="1" applyFill="1" applyBorder="1" applyAlignment="1" applyProtection="1">
      <alignment horizontal="center" vertical="center" wrapText="1" shrinkToFit="1"/>
      <protection locked="0"/>
    </xf>
    <xf numFmtId="0" fontId="3" fillId="3" borderId="16" xfId="0" applyFont="1" applyFill="1" applyBorder="1" applyAlignment="1" applyProtection="1">
      <alignment horizontal="center" vertical="center" wrapText="1" shrinkToFit="1"/>
      <protection locked="0"/>
    </xf>
    <xf numFmtId="0" fontId="3" fillId="3" borderId="17" xfId="0" applyFont="1" applyFill="1" applyBorder="1" applyAlignment="1" applyProtection="1">
      <alignment horizontal="center" vertical="center" wrapText="1" shrinkToFit="1"/>
      <protection locked="0"/>
    </xf>
    <xf numFmtId="0" fontId="3" fillId="3" borderId="18" xfId="0" applyFont="1" applyFill="1" applyBorder="1" applyAlignment="1" applyProtection="1">
      <alignment horizontal="center" vertical="center" wrapText="1" shrinkToFit="1"/>
      <protection locked="0"/>
    </xf>
    <xf numFmtId="0" fontId="3" fillId="3" borderId="19" xfId="0" applyFont="1" applyFill="1" applyBorder="1" applyAlignment="1" applyProtection="1">
      <alignment horizontal="center" vertical="center" wrapText="1" shrinkToFi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3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" borderId="0" xfId="0" applyFont="1" applyFill="1" applyAlignment="1" applyProtection="1">
      <alignment horizontal="right" vertical="top" wrapText="1" shrinkToFit="1"/>
      <protection locked="0"/>
    </xf>
    <xf numFmtId="0" fontId="2" fillId="3" borderId="0" xfId="0" applyFont="1" applyFill="1" applyAlignment="1" applyProtection="1">
      <alignment horizontal="center" vertical="center" wrapText="1" shrinkToFit="1"/>
      <protection locked="0"/>
    </xf>
    <xf numFmtId="0" fontId="4" fillId="3" borderId="0" xfId="0" applyFont="1" applyFill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center" vertical="center" wrapText="1" shrinkToFit="1"/>
      <protection locked="0"/>
    </xf>
    <xf numFmtId="0" fontId="8" fillId="3" borderId="0" xfId="0" applyFont="1" applyFill="1" applyAlignment="1" applyProtection="1">
      <alignment horizontal="center" vertical="center" wrapText="1" shrinkToFit="1"/>
      <protection locked="0"/>
    </xf>
    <xf numFmtId="0" fontId="6" fillId="3" borderId="2" xfId="0" applyFont="1" applyFill="1" applyBorder="1" applyAlignment="1" applyProtection="1">
      <alignment horizontal="left" vertical="center" wrapText="1" shrinkToFit="1"/>
      <protection locked="0"/>
    </xf>
    <xf numFmtId="0" fontId="6" fillId="3" borderId="2" xfId="0" applyFont="1" applyFill="1" applyBorder="1" applyAlignment="1" applyProtection="1">
      <alignment horizontal="center" vertical="center" wrapText="1" shrinkToFi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3" borderId="3" xfId="0" applyFont="1" applyFill="1" applyBorder="1" applyAlignment="1" applyProtection="1">
      <alignment horizontal="left" vertical="center" wrapText="1" shrinkToFit="1"/>
      <protection locked="0"/>
    </xf>
    <xf numFmtId="4" fontId="6" fillId="4" borderId="4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4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4" borderId="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4" borderId="5" xfId="0" applyFont="1" applyFill="1" applyBorder="1" applyAlignment="1" applyProtection="1">
      <alignment horizontal="center" vertical="center" wrapText="1" shrinkToFit="1"/>
      <protection locked="0"/>
    </xf>
    <xf numFmtId="0" fontId="6" fillId="4" borderId="4" xfId="0" applyFont="1" applyFill="1" applyBorder="1" applyAlignment="1" applyProtection="1">
      <alignment horizontal="center" vertical="center" wrapText="1" shrinkToFit="1"/>
      <protection locked="0"/>
    </xf>
    <xf numFmtId="0" fontId="6" fillId="4" borderId="4" xfId="0" applyFont="1" applyFill="1" applyBorder="1" applyAlignment="1" applyProtection="1">
      <alignment horizontal="left" vertical="center" wrapText="1" shrinkToFit="1"/>
      <protection locked="0"/>
    </xf>
    <xf numFmtId="4" fontId="6" fillId="4" borderId="8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3" borderId="13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5" borderId="11" xfId="0" applyFont="1" applyFill="1" applyBorder="1" applyAlignment="1" applyProtection="1">
      <alignment horizontal="left" vertical="center" wrapText="1" shrinkToFit="1"/>
      <protection locked="0"/>
    </xf>
    <xf numFmtId="0" fontId="7" fillId="5" borderId="12" xfId="0" applyFont="1" applyFill="1" applyBorder="1" applyAlignment="1" applyProtection="1">
      <alignment horizontal="lef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0"/>
  <sheetViews>
    <sheetView showGridLines="0" tabSelected="1" topLeftCell="C1" workbookViewId="0">
      <selection activeCell="R1" sqref="R1:AR1"/>
    </sheetView>
  </sheetViews>
  <sheetFormatPr defaultRowHeight="12.75" x14ac:dyDescent="0.2"/>
  <cols>
    <col min="1" max="1" width="3.5" customWidth="1"/>
    <col min="2" max="2" width="7.6640625" customWidth="1"/>
    <col min="3" max="3" width="6.33203125" customWidth="1"/>
    <col min="4" max="4" width="26" customWidth="1"/>
    <col min="5" max="5" width="19" customWidth="1"/>
    <col min="6" max="7" width="6.33203125" customWidth="1"/>
    <col min="8" max="8" width="3.83203125" customWidth="1"/>
    <col min="9" max="9" width="12.83203125" customWidth="1"/>
    <col min="10" max="10" width="0.5" customWidth="1"/>
    <col min="11" max="11" width="3" customWidth="1"/>
    <col min="12" max="12" width="1.1640625" customWidth="1"/>
    <col min="13" max="13" width="8.83203125" customWidth="1"/>
    <col min="14" max="14" width="1.1640625" customWidth="1"/>
    <col min="15" max="15" width="2.5" customWidth="1"/>
    <col min="16" max="16" width="1.1640625" customWidth="1"/>
    <col min="17" max="17" width="0.5" customWidth="1"/>
    <col min="18" max="18" width="9.5" customWidth="1"/>
    <col min="19" max="19" width="1.1640625" customWidth="1"/>
    <col min="20" max="20" width="3.83203125" customWidth="1"/>
    <col min="21" max="21" width="9" customWidth="1"/>
    <col min="22" max="22" width="1.1640625" customWidth="1"/>
    <col min="23" max="23" width="3.83203125" customWidth="1"/>
    <col min="24" max="24" width="5.83203125" customWidth="1"/>
    <col min="25" max="25" width="3.1640625" customWidth="1"/>
    <col min="26" max="29" width="1.1640625" customWidth="1"/>
    <col min="30" max="30" width="2.33203125" customWidth="1"/>
    <col min="31" max="31" width="7.5" customWidth="1"/>
    <col min="32" max="32" width="3.83203125" customWidth="1"/>
    <col min="33" max="33" width="1.83203125" customWidth="1"/>
    <col min="34" max="34" width="1.1640625" customWidth="1"/>
    <col min="35" max="35" width="5.1640625" customWidth="1"/>
    <col min="36" max="36" width="0.5" style="9" hidden="1" customWidth="1"/>
    <col min="37" max="37" width="2.5" customWidth="1"/>
    <col min="38" max="42" width="1.6640625" style="9" customWidth="1"/>
    <col min="43" max="43" width="5.5" style="9" customWidth="1"/>
    <col min="44" max="44" width="6.6640625" customWidth="1"/>
    <col min="45" max="45" width="5.83203125" customWidth="1"/>
    <col min="46" max="46" width="3.6640625" customWidth="1"/>
  </cols>
  <sheetData>
    <row r="1" spans="1:46" ht="36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46" t="s">
        <v>96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1"/>
    </row>
    <row r="2" spans="1:46" ht="25.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1"/>
    </row>
    <row r="3" spans="1:46" ht="22.15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24"/>
      <c r="L3" s="24"/>
      <c r="M3" s="51" t="s">
        <v>1</v>
      </c>
      <c r="N3" s="51"/>
      <c r="O3" s="51"/>
      <c r="Q3" s="47"/>
      <c r="R3" s="47"/>
      <c r="S3" s="24"/>
      <c r="T3" s="24"/>
      <c r="U3" s="2"/>
      <c r="V3" s="24"/>
      <c r="W3" s="24"/>
      <c r="X3" s="47"/>
      <c r="Y3" s="47"/>
      <c r="Z3" s="24"/>
      <c r="AA3" s="24"/>
      <c r="AB3" s="24"/>
      <c r="AC3" s="24"/>
      <c r="AD3" s="24"/>
      <c r="AE3" s="24"/>
      <c r="AF3" s="24"/>
      <c r="AG3" s="47"/>
      <c r="AH3" s="47"/>
      <c r="AI3" s="47"/>
      <c r="AJ3" s="8"/>
      <c r="AK3" s="24"/>
      <c r="AL3" s="24"/>
      <c r="AM3" s="24"/>
      <c r="AN3" s="24"/>
      <c r="AO3" s="24"/>
      <c r="AP3" s="24"/>
      <c r="AQ3" s="24"/>
      <c r="AR3" s="24"/>
      <c r="AS3" s="1"/>
    </row>
    <row r="4" spans="1:46" ht="2.6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"/>
    </row>
    <row r="5" spans="1:46" ht="25.5" customHeight="1" x14ac:dyDescent="0.2">
      <c r="A5" s="32" t="s">
        <v>2</v>
      </c>
      <c r="B5" s="32"/>
      <c r="C5" s="32" t="s">
        <v>3</v>
      </c>
      <c r="D5" s="32"/>
      <c r="E5" s="32" t="s">
        <v>4</v>
      </c>
      <c r="F5" s="32" t="s">
        <v>5</v>
      </c>
      <c r="G5" s="32"/>
      <c r="H5" s="32" t="s">
        <v>6</v>
      </c>
      <c r="I5" s="32"/>
      <c r="J5" s="32" t="s">
        <v>7</v>
      </c>
      <c r="K5" s="32"/>
      <c r="L5" s="32"/>
      <c r="M5" s="32"/>
      <c r="N5" s="32"/>
      <c r="O5" s="32" t="s">
        <v>8</v>
      </c>
      <c r="P5" s="32"/>
      <c r="Q5" s="32"/>
      <c r="R5" s="32"/>
      <c r="S5" s="32"/>
      <c r="T5" s="32" t="s">
        <v>9</v>
      </c>
      <c r="U5" s="32"/>
      <c r="V5" s="32"/>
      <c r="W5" s="32" t="s">
        <v>10</v>
      </c>
      <c r="X5" s="32"/>
      <c r="Y5" s="32"/>
      <c r="Z5" s="32"/>
      <c r="AA5" s="32" t="s">
        <v>67</v>
      </c>
      <c r="AB5" s="32"/>
      <c r="AC5" s="32"/>
      <c r="AD5" s="32"/>
      <c r="AE5" s="32"/>
      <c r="AF5" s="33" t="s">
        <v>73</v>
      </c>
      <c r="AG5" s="34"/>
      <c r="AH5" s="34"/>
      <c r="AI5" s="34"/>
      <c r="AJ5" s="34"/>
      <c r="AK5" s="35"/>
      <c r="AL5" s="33" t="s">
        <v>79</v>
      </c>
      <c r="AM5" s="34"/>
      <c r="AN5" s="34"/>
      <c r="AO5" s="34"/>
      <c r="AP5" s="34"/>
      <c r="AQ5" s="35"/>
      <c r="AR5" s="32" t="s">
        <v>36</v>
      </c>
      <c r="AS5" s="31"/>
      <c r="AT5" s="31"/>
    </row>
    <row r="6" spans="1:46" ht="18.75" customHeight="1" x14ac:dyDescent="0.2">
      <c r="A6" s="32"/>
      <c r="B6" s="32"/>
      <c r="C6" s="32"/>
      <c r="D6" s="32"/>
      <c r="E6" s="32"/>
      <c r="F6" s="3" t="s">
        <v>11</v>
      </c>
      <c r="G6" s="3" t="s">
        <v>12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6"/>
      <c r="AG6" s="37"/>
      <c r="AH6" s="37"/>
      <c r="AI6" s="37"/>
      <c r="AJ6" s="37"/>
      <c r="AK6" s="38"/>
      <c r="AL6" s="36"/>
      <c r="AM6" s="37"/>
      <c r="AN6" s="37"/>
      <c r="AO6" s="37"/>
      <c r="AP6" s="37"/>
      <c r="AQ6" s="38"/>
      <c r="AR6" s="31"/>
      <c r="AS6" s="31"/>
      <c r="AT6" s="31"/>
    </row>
    <row r="7" spans="1:46" ht="25.5" customHeight="1" x14ac:dyDescent="0.2">
      <c r="A7" s="29">
        <v>1</v>
      </c>
      <c r="B7" s="29"/>
      <c r="C7" s="30" t="s">
        <v>13</v>
      </c>
      <c r="D7" s="30"/>
      <c r="E7" s="30"/>
      <c r="F7" s="30"/>
      <c r="G7" s="30"/>
      <c r="H7" s="21">
        <f>H8+H9</f>
        <v>136820175.01999998</v>
      </c>
      <c r="I7" s="21"/>
      <c r="J7" s="21">
        <f>J8+J9</f>
        <v>18891094.449999999</v>
      </c>
      <c r="K7" s="21"/>
      <c r="L7" s="21"/>
      <c r="M7" s="21"/>
      <c r="N7" s="21"/>
      <c r="O7" s="21">
        <f>O8+O9</f>
        <v>10897593.050000001</v>
      </c>
      <c r="P7" s="21"/>
      <c r="Q7" s="21"/>
      <c r="R7" s="21"/>
      <c r="S7" s="21"/>
      <c r="T7" s="21">
        <f>T8+T9</f>
        <v>20383636</v>
      </c>
      <c r="U7" s="21"/>
      <c r="V7" s="21"/>
      <c r="W7" s="21">
        <f>W8+W9</f>
        <v>17985837</v>
      </c>
      <c r="X7" s="21"/>
      <c r="Y7" s="21"/>
      <c r="Z7" s="21"/>
      <c r="AA7" s="21">
        <f>AA8+AA9</f>
        <v>16563804</v>
      </c>
      <c r="AB7" s="21"/>
      <c r="AC7" s="21"/>
      <c r="AD7" s="21"/>
      <c r="AE7" s="21"/>
      <c r="AF7" s="21">
        <f>AF8+AF9</f>
        <v>13561852</v>
      </c>
      <c r="AG7" s="21"/>
      <c r="AH7" s="21"/>
      <c r="AI7" s="21"/>
      <c r="AJ7" s="21"/>
      <c r="AK7" s="21"/>
      <c r="AL7" s="21">
        <f>AL8+AL9</f>
        <v>29900000</v>
      </c>
      <c r="AM7" s="21"/>
      <c r="AN7" s="21"/>
      <c r="AO7" s="21"/>
      <c r="AP7" s="21"/>
      <c r="AQ7" s="21"/>
      <c r="AR7" s="21">
        <f>AR8+AR9</f>
        <v>128183816.5</v>
      </c>
      <c r="AS7" s="31"/>
      <c r="AT7" s="31"/>
    </row>
    <row r="8" spans="1:46" ht="25.5" customHeight="1" x14ac:dyDescent="0.2">
      <c r="A8" s="29" t="s">
        <v>14</v>
      </c>
      <c r="B8" s="29"/>
      <c r="C8" s="30" t="s">
        <v>15</v>
      </c>
      <c r="D8" s="30"/>
      <c r="E8" s="30"/>
      <c r="F8" s="30"/>
      <c r="G8" s="30"/>
      <c r="H8" s="21">
        <f>SUM(H11,H34)</f>
        <v>28743016.280000001</v>
      </c>
      <c r="I8" s="21"/>
      <c r="J8" s="21">
        <f>SUM(J11,J34)</f>
        <v>5794324.4500000002</v>
      </c>
      <c r="K8" s="21"/>
      <c r="L8" s="21"/>
      <c r="M8" s="21"/>
      <c r="N8" s="21"/>
      <c r="O8" s="21">
        <f>SUM(O11,O34)</f>
        <v>4169528.05</v>
      </c>
      <c r="P8" s="21"/>
      <c r="Q8" s="21"/>
      <c r="R8" s="21"/>
      <c r="S8" s="21"/>
      <c r="T8" s="21">
        <f>SUM(T11,T34)</f>
        <v>4203636</v>
      </c>
      <c r="U8" s="21"/>
      <c r="V8" s="21"/>
      <c r="W8" s="21">
        <f>SUM(W11,W34)</f>
        <v>3563837</v>
      </c>
      <c r="X8" s="21"/>
      <c r="Y8" s="21"/>
      <c r="Z8" s="21"/>
      <c r="AA8" s="21">
        <f>SUM(AA11,AA34)</f>
        <v>3563804</v>
      </c>
      <c r="AB8" s="21"/>
      <c r="AC8" s="21"/>
      <c r="AD8" s="21"/>
      <c r="AE8" s="21"/>
      <c r="AF8" s="21">
        <f>SUM(AF11,AF34)</f>
        <v>3561852</v>
      </c>
      <c r="AG8" s="21"/>
      <c r="AH8" s="21"/>
      <c r="AI8" s="21"/>
      <c r="AJ8" s="21"/>
      <c r="AK8" s="21"/>
      <c r="AL8" s="21">
        <f>SUM(AL11,AL34)</f>
        <v>0</v>
      </c>
      <c r="AM8" s="21"/>
      <c r="AN8" s="21"/>
      <c r="AO8" s="21"/>
      <c r="AP8" s="21"/>
      <c r="AQ8" s="21"/>
      <c r="AR8" s="21">
        <f>SUM(J8:AQ8)</f>
        <v>24856981.5</v>
      </c>
      <c r="AS8" s="31"/>
      <c r="AT8" s="31"/>
    </row>
    <row r="9" spans="1:46" ht="25.5" customHeight="1" thickBot="1" x14ac:dyDescent="0.25">
      <c r="A9" s="53" t="s">
        <v>16</v>
      </c>
      <c r="B9" s="53"/>
      <c r="C9" s="52" t="s">
        <v>17</v>
      </c>
      <c r="D9" s="52"/>
      <c r="E9" s="52"/>
      <c r="F9" s="52"/>
      <c r="G9" s="52"/>
      <c r="H9" s="39">
        <f>H24+H40</f>
        <v>108077158.73999999</v>
      </c>
      <c r="I9" s="39"/>
      <c r="J9" s="39">
        <f>J24+J40</f>
        <v>13096770</v>
      </c>
      <c r="K9" s="39"/>
      <c r="L9" s="39"/>
      <c r="M9" s="39"/>
      <c r="N9" s="39"/>
      <c r="O9" s="39">
        <f>SUM(O24,O40)</f>
        <v>6728065</v>
      </c>
      <c r="P9" s="39"/>
      <c r="Q9" s="39"/>
      <c r="R9" s="39"/>
      <c r="S9" s="39"/>
      <c r="T9" s="39">
        <f>SUM(T24,T40)</f>
        <v>16180000</v>
      </c>
      <c r="U9" s="39"/>
      <c r="V9" s="39"/>
      <c r="W9" s="39">
        <f>SUM(W24,W40)</f>
        <v>14422000</v>
      </c>
      <c r="X9" s="39"/>
      <c r="Y9" s="39"/>
      <c r="Z9" s="39"/>
      <c r="AA9" s="39">
        <f>SUM(AA24,AA40)</f>
        <v>13000000</v>
      </c>
      <c r="AB9" s="39"/>
      <c r="AC9" s="39"/>
      <c r="AD9" s="39"/>
      <c r="AE9" s="39"/>
      <c r="AF9" s="39">
        <f>SUM(AF24,AF40)</f>
        <v>10000000</v>
      </c>
      <c r="AG9" s="39"/>
      <c r="AH9" s="39"/>
      <c r="AI9" s="39"/>
      <c r="AJ9" s="39"/>
      <c r="AK9" s="39"/>
      <c r="AL9" s="39">
        <f>SUM(AL24,AL40)</f>
        <v>29900000</v>
      </c>
      <c r="AM9" s="39"/>
      <c r="AN9" s="39"/>
      <c r="AO9" s="39"/>
      <c r="AP9" s="39"/>
      <c r="AQ9" s="39"/>
      <c r="AR9" s="21">
        <f>SUM(J9:AQ9)</f>
        <v>103326835</v>
      </c>
      <c r="AS9" s="31"/>
      <c r="AT9" s="31"/>
    </row>
    <row r="10" spans="1:46" ht="66.75" customHeight="1" thickBot="1" x14ac:dyDescent="0.25">
      <c r="A10" s="61" t="s">
        <v>18</v>
      </c>
      <c r="B10" s="62"/>
      <c r="C10" s="63" t="s">
        <v>19</v>
      </c>
      <c r="D10" s="63"/>
      <c r="E10" s="63"/>
      <c r="F10" s="63"/>
      <c r="G10" s="63"/>
      <c r="H10" s="57">
        <f>SUM(H11,H24)</f>
        <v>95114094.019999996</v>
      </c>
      <c r="I10" s="57"/>
      <c r="J10" s="57">
        <f>SUM(J11,J24)</f>
        <v>11537518.449999999</v>
      </c>
      <c r="K10" s="57"/>
      <c r="L10" s="57"/>
      <c r="M10" s="57"/>
      <c r="N10" s="57"/>
      <c r="O10" s="57">
        <f>SUM(O11,O24)</f>
        <v>3457593.05</v>
      </c>
      <c r="P10" s="57"/>
      <c r="Q10" s="57"/>
      <c r="R10" s="57"/>
      <c r="S10" s="57"/>
      <c r="T10" s="58">
        <f>SUM(T11,T24)</f>
        <v>13423636</v>
      </c>
      <c r="U10" s="59"/>
      <c r="V10" s="60"/>
      <c r="W10" s="58">
        <f>SUM(W11,W24)</f>
        <v>10003837</v>
      </c>
      <c r="X10" s="59"/>
      <c r="Y10" s="59"/>
      <c r="Z10" s="60"/>
      <c r="AA10" s="58">
        <f>SUM(AA11,AA24)</f>
        <v>10003804</v>
      </c>
      <c r="AB10" s="59"/>
      <c r="AC10" s="59"/>
      <c r="AD10" s="59"/>
      <c r="AE10" s="60"/>
      <c r="AF10" s="40">
        <f>SUM(AF11,AF24)</f>
        <v>10001852</v>
      </c>
      <c r="AG10" s="41"/>
      <c r="AH10" s="41"/>
      <c r="AI10" s="41"/>
      <c r="AJ10" s="41"/>
      <c r="AK10" s="42"/>
      <c r="AL10" s="40">
        <f>SUM(AL11,AL24)</f>
        <v>29900000</v>
      </c>
      <c r="AM10" s="41"/>
      <c r="AN10" s="41"/>
      <c r="AO10" s="41"/>
      <c r="AP10" s="41"/>
      <c r="AQ10" s="42"/>
      <c r="AR10" s="58">
        <f>AR11+AR24</f>
        <v>88328240.5</v>
      </c>
      <c r="AS10" s="59"/>
      <c r="AT10" s="64"/>
    </row>
    <row r="11" spans="1:46" ht="31.5" customHeight="1" x14ac:dyDescent="0.2">
      <c r="A11" s="55" t="s">
        <v>20</v>
      </c>
      <c r="B11" s="55"/>
      <c r="C11" s="56" t="s">
        <v>15</v>
      </c>
      <c r="D11" s="56"/>
      <c r="E11" s="56"/>
      <c r="F11" s="56"/>
      <c r="G11" s="56"/>
      <c r="H11" s="54">
        <v>7770266.2800000003</v>
      </c>
      <c r="I11" s="54"/>
      <c r="J11" s="54">
        <v>2821574.45</v>
      </c>
      <c r="K11" s="54"/>
      <c r="L11" s="54"/>
      <c r="M11" s="54"/>
      <c r="N11" s="54"/>
      <c r="O11" s="54">
        <v>509528.05</v>
      </c>
      <c r="P11" s="54"/>
      <c r="Q11" s="54"/>
      <c r="R11" s="54"/>
      <c r="S11" s="54"/>
      <c r="T11" s="54">
        <v>543636</v>
      </c>
      <c r="U11" s="54"/>
      <c r="V11" s="54"/>
      <c r="W11" s="54">
        <v>3837</v>
      </c>
      <c r="X11" s="54"/>
      <c r="Y11" s="54"/>
      <c r="Z11" s="54"/>
      <c r="AA11" s="54">
        <v>3804</v>
      </c>
      <c r="AB11" s="54"/>
      <c r="AC11" s="54"/>
      <c r="AD11" s="54"/>
      <c r="AE11" s="54"/>
      <c r="AF11" s="54">
        <f>SUM(AF12:AK23)</f>
        <v>1852</v>
      </c>
      <c r="AG11" s="54"/>
      <c r="AH11" s="54"/>
      <c r="AI11" s="54"/>
      <c r="AJ11" s="54"/>
      <c r="AK11" s="54"/>
      <c r="AL11" s="43">
        <v>0</v>
      </c>
      <c r="AM11" s="44"/>
      <c r="AN11" s="44"/>
      <c r="AO11" s="44"/>
      <c r="AP11" s="44"/>
      <c r="AQ11" s="45"/>
      <c r="AR11" s="54">
        <v>3884231.5</v>
      </c>
      <c r="AS11" s="54"/>
      <c r="AT11" s="54"/>
    </row>
    <row r="12" spans="1:46" ht="38.25" customHeight="1" x14ac:dyDescent="0.2">
      <c r="A12" s="26" t="s">
        <v>21</v>
      </c>
      <c r="B12" s="26"/>
      <c r="C12" s="25" t="s">
        <v>22</v>
      </c>
      <c r="D12" s="25"/>
      <c r="E12" s="4" t="s">
        <v>23</v>
      </c>
      <c r="F12" s="4">
        <v>2012</v>
      </c>
      <c r="G12" s="4">
        <v>2015</v>
      </c>
      <c r="H12" s="18">
        <v>929733</v>
      </c>
      <c r="I12" s="18"/>
      <c r="J12" s="18">
        <f>33663+20959</f>
        <v>54622</v>
      </c>
      <c r="K12" s="18"/>
      <c r="L12" s="18"/>
      <c r="M12" s="18"/>
      <c r="N12" s="18"/>
      <c r="O12" s="18">
        <v>0</v>
      </c>
      <c r="P12" s="18"/>
      <c r="Q12" s="18"/>
      <c r="R12" s="18"/>
      <c r="S12" s="18"/>
      <c r="T12" s="18">
        <v>0</v>
      </c>
      <c r="U12" s="18"/>
      <c r="V12" s="18"/>
      <c r="W12" s="18">
        <v>0</v>
      </c>
      <c r="X12" s="18"/>
      <c r="Y12" s="18"/>
      <c r="Z12" s="18"/>
      <c r="AA12" s="18">
        <v>0</v>
      </c>
      <c r="AB12" s="18"/>
      <c r="AC12" s="18"/>
      <c r="AD12" s="18"/>
      <c r="AE12" s="18"/>
      <c r="AF12" s="18">
        <v>0</v>
      </c>
      <c r="AG12" s="18"/>
      <c r="AH12" s="18"/>
      <c r="AI12" s="18"/>
      <c r="AJ12" s="18"/>
      <c r="AK12" s="18"/>
      <c r="AL12" s="15">
        <v>0</v>
      </c>
      <c r="AM12" s="16"/>
      <c r="AN12" s="16"/>
      <c r="AO12" s="16"/>
      <c r="AP12" s="16"/>
      <c r="AQ12" s="17"/>
      <c r="AR12" s="18">
        <f t="shared" ref="AR12:AR20" si="0">SUM(J12:AQ12)</f>
        <v>54622</v>
      </c>
      <c r="AS12" s="18"/>
      <c r="AT12" s="18"/>
    </row>
    <row r="13" spans="1:46" ht="38.25" customHeight="1" x14ac:dyDescent="0.2">
      <c r="A13" s="26" t="s">
        <v>24</v>
      </c>
      <c r="B13" s="26"/>
      <c r="C13" s="25" t="s">
        <v>29</v>
      </c>
      <c r="D13" s="25"/>
      <c r="E13" s="4" t="s">
        <v>25</v>
      </c>
      <c r="F13" s="4">
        <v>2013</v>
      </c>
      <c r="G13" s="4">
        <v>2015</v>
      </c>
      <c r="H13" s="18">
        <v>432692</v>
      </c>
      <c r="I13" s="18"/>
      <c r="J13" s="18">
        <f>24680+1428</f>
        <v>26108</v>
      </c>
      <c r="K13" s="18"/>
      <c r="L13" s="18"/>
      <c r="M13" s="18"/>
      <c r="N13" s="18"/>
      <c r="O13" s="18">
        <v>0</v>
      </c>
      <c r="P13" s="18"/>
      <c r="Q13" s="18"/>
      <c r="R13" s="18"/>
      <c r="S13" s="18"/>
      <c r="T13" s="18">
        <v>0</v>
      </c>
      <c r="U13" s="18"/>
      <c r="V13" s="18"/>
      <c r="W13" s="18">
        <v>0</v>
      </c>
      <c r="X13" s="18"/>
      <c r="Y13" s="18"/>
      <c r="Z13" s="18"/>
      <c r="AA13" s="18">
        <v>0</v>
      </c>
      <c r="AB13" s="18"/>
      <c r="AC13" s="18"/>
      <c r="AD13" s="18"/>
      <c r="AE13" s="18"/>
      <c r="AF13" s="18">
        <v>0</v>
      </c>
      <c r="AG13" s="18"/>
      <c r="AH13" s="18"/>
      <c r="AI13" s="18"/>
      <c r="AJ13" s="18"/>
      <c r="AK13" s="18"/>
      <c r="AL13" s="15">
        <v>0</v>
      </c>
      <c r="AM13" s="16"/>
      <c r="AN13" s="16"/>
      <c r="AO13" s="16"/>
      <c r="AP13" s="16"/>
      <c r="AQ13" s="17"/>
      <c r="AR13" s="18">
        <f t="shared" si="0"/>
        <v>26108</v>
      </c>
      <c r="AS13" s="18"/>
      <c r="AT13" s="18"/>
    </row>
    <row r="14" spans="1:46" ht="47.25" customHeight="1" x14ac:dyDescent="0.2">
      <c r="A14" s="26" t="s">
        <v>26</v>
      </c>
      <c r="B14" s="26"/>
      <c r="C14" s="25" t="s">
        <v>31</v>
      </c>
      <c r="D14" s="25"/>
      <c r="E14" s="4" t="s">
        <v>32</v>
      </c>
      <c r="F14" s="4">
        <v>2014</v>
      </c>
      <c r="G14" s="4">
        <v>2015</v>
      </c>
      <c r="H14" s="18">
        <v>736741.23</v>
      </c>
      <c r="I14" s="18"/>
      <c r="J14" s="18">
        <f>247053.64+91640.81</f>
        <v>338694.45</v>
      </c>
      <c r="K14" s="18"/>
      <c r="L14" s="18"/>
      <c r="M14" s="18"/>
      <c r="N14" s="18"/>
      <c r="O14" s="18">
        <v>0</v>
      </c>
      <c r="P14" s="18"/>
      <c r="Q14" s="18"/>
      <c r="R14" s="18"/>
      <c r="S14" s="18"/>
      <c r="T14" s="18">
        <v>0</v>
      </c>
      <c r="U14" s="18"/>
      <c r="V14" s="18"/>
      <c r="W14" s="18">
        <v>0</v>
      </c>
      <c r="X14" s="18"/>
      <c r="Y14" s="18"/>
      <c r="Z14" s="18"/>
      <c r="AA14" s="18">
        <v>0</v>
      </c>
      <c r="AB14" s="18"/>
      <c r="AC14" s="18"/>
      <c r="AD14" s="18"/>
      <c r="AE14" s="18"/>
      <c r="AF14" s="18">
        <v>0</v>
      </c>
      <c r="AG14" s="18"/>
      <c r="AH14" s="18"/>
      <c r="AI14" s="18"/>
      <c r="AJ14" s="18"/>
      <c r="AK14" s="18"/>
      <c r="AL14" s="15">
        <v>0</v>
      </c>
      <c r="AM14" s="16"/>
      <c r="AN14" s="16"/>
      <c r="AO14" s="16"/>
      <c r="AP14" s="16"/>
      <c r="AQ14" s="17"/>
      <c r="AR14" s="18">
        <f t="shared" si="0"/>
        <v>338694.45</v>
      </c>
      <c r="AS14" s="18"/>
      <c r="AT14" s="18"/>
    </row>
    <row r="15" spans="1:46" ht="38.25" customHeight="1" x14ac:dyDescent="0.2">
      <c r="A15" s="26" t="s">
        <v>27</v>
      </c>
      <c r="B15" s="26"/>
      <c r="C15" s="25" t="s">
        <v>34</v>
      </c>
      <c r="D15" s="25"/>
      <c r="E15" s="4" t="s">
        <v>35</v>
      </c>
      <c r="F15" s="4">
        <v>2012</v>
      </c>
      <c r="G15" s="4">
        <v>2015</v>
      </c>
      <c r="H15" s="18">
        <v>400481</v>
      </c>
      <c r="I15" s="18"/>
      <c r="J15" s="18">
        <v>185000</v>
      </c>
      <c r="K15" s="18"/>
      <c r="L15" s="18"/>
      <c r="M15" s="18"/>
      <c r="N15" s="18"/>
      <c r="O15" s="18">
        <v>0</v>
      </c>
      <c r="P15" s="18"/>
      <c r="Q15" s="18"/>
      <c r="R15" s="18"/>
      <c r="S15" s="18"/>
      <c r="T15" s="18">
        <v>0</v>
      </c>
      <c r="U15" s="18"/>
      <c r="V15" s="18"/>
      <c r="W15" s="18">
        <v>0</v>
      </c>
      <c r="X15" s="18"/>
      <c r="Y15" s="18"/>
      <c r="Z15" s="18"/>
      <c r="AA15" s="18">
        <v>0</v>
      </c>
      <c r="AB15" s="18"/>
      <c r="AC15" s="18"/>
      <c r="AD15" s="18"/>
      <c r="AE15" s="18"/>
      <c r="AF15" s="18">
        <v>0</v>
      </c>
      <c r="AG15" s="18"/>
      <c r="AH15" s="18"/>
      <c r="AI15" s="18"/>
      <c r="AJ15" s="18"/>
      <c r="AK15" s="18"/>
      <c r="AL15" s="15">
        <v>0</v>
      </c>
      <c r="AM15" s="16"/>
      <c r="AN15" s="16"/>
      <c r="AO15" s="16"/>
      <c r="AP15" s="16"/>
      <c r="AQ15" s="17"/>
      <c r="AR15" s="18">
        <f t="shared" si="0"/>
        <v>185000</v>
      </c>
      <c r="AS15" s="18"/>
      <c r="AT15" s="18"/>
    </row>
    <row r="16" spans="1:46" ht="38.25" customHeight="1" x14ac:dyDescent="0.2">
      <c r="A16" s="26" t="s">
        <v>28</v>
      </c>
      <c r="B16" s="26"/>
      <c r="C16" s="25" t="s">
        <v>64</v>
      </c>
      <c r="D16" s="25"/>
      <c r="E16" s="4" t="s">
        <v>25</v>
      </c>
      <c r="F16" s="4">
        <v>2014</v>
      </c>
      <c r="G16" s="4">
        <v>2015</v>
      </c>
      <c r="H16" s="18">
        <v>794216</v>
      </c>
      <c r="I16" s="18"/>
      <c r="J16" s="18">
        <f>450867+50965</f>
        <v>501832</v>
      </c>
      <c r="K16" s="18"/>
      <c r="L16" s="18"/>
      <c r="M16" s="18"/>
      <c r="N16" s="18"/>
      <c r="O16" s="18">
        <v>0</v>
      </c>
      <c r="P16" s="18"/>
      <c r="Q16" s="18"/>
      <c r="R16" s="18"/>
      <c r="S16" s="18"/>
      <c r="T16" s="18">
        <v>0</v>
      </c>
      <c r="U16" s="18"/>
      <c r="V16" s="18"/>
      <c r="W16" s="18">
        <v>0</v>
      </c>
      <c r="X16" s="18"/>
      <c r="Y16" s="18"/>
      <c r="Z16" s="18"/>
      <c r="AA16" s="18">
        <v>0</v>
      </c>
      <c r="AB16" s="18"/>
      <c r="AC16" s="18"/>
      <c r="AD16" s="18"/>
      <c r="AE16" s="18"/>
      <c r="AF16" s="18">
        <v>0</v>
      </c>
      <c r="AG16" s="18"/>
      <c r="AH16" s="18"/>
      <c r="AI16" s="18"/>
      <c r="AJ16" s="18"/>
      <c r="AK16" s="18"/>
      <c r="AL16" s="15">
        <v>0</v>
      </c>
      <c r="AM16" s="16"/>
      <c r="AN16" s="16"/>
      <c r="AO16" s="16"/>
      <c r="AP16" s="16"/>
      <c r="AQ16" s="17"/>
      <c r="AR16" s="18">
        <f t="shared" si="0"/>
        <v>501832</v>
      </c>
      <c r="AS16" s="18"/>
      <c r="AT16" s="18"/>
    </row>
    <row r="17" spans="1:47" ht="38.25" customHeight="1" x14ac:dyDescent="0.2">
      <c r="A17" s="26" t="s">
        <v>30</v>
      </c>
      <c r="B17" s="26"/>
      <c r="C17" s="25" t="s">
        <v>76</v>
      </c>
      <c r="D17" s="25"/>
      <c r="E17" s="4" t="s">
        <v>35</v>
      </c>
      <c r="F17" s="4">
        <v>2015</v>
      </c>
      <c r="G17" s="4">
        <v>2017</v>
      </c>
      <c r="H17" s="18">
        <v>1301871.05</v>
      </c>
      <c r="I17" s="18"/>
      <c r="J17" s="18">
        <v>256275</v>
      </c>
      <c r="K17" s="18"/>
      <c r="L17" s="18"/>
      <c r="M17" s="18"/>
      <c r="N17" s="18"/>
      <c r="O17" s="18">
        <v>505761.05</v>
      </c>
      <c r="P17" s="18"/>
      <c r="Q17" s="18"/>
      <c r="R17" s="18"/>
      <c r="S17" s="18"/>
      <c r="T17" s="18">
        <v>539835</v>
      </c>
      <c r="U17" s="18"/>
      <c r="V17" s="18"/>
      <c r="W17" s="18">
        <v>0</v>
      </c>
      <c r="X17" s="18"/>
      <c r="Y17" s="18"/>
      <c r="Z17" s="18"/>
      <c r="AA17" s="18">
        <v>0</v>
      </c>
      <c r="AB17" s="18"/>
      <c r="AC17" s="18"/>
      <c r="AD17" s="18"/>
      <c r="AE17" s="18"/>
      <c r="AF17" s="18">
        <v>0</v>
      </c>
      <c r="AG17" s="18"/>
      <c r="AH17" s="18"/>
      <c r="AI17" s="18"/>
      <c r="AJ17" s="18"/>
      <c r="AK17" s="18"/>
      <c r="AL17" s="15">
        <v>0</v>
      </c>
      <c r="AM17" s="16"/>
      <c r="AN17" s="16"/>
      <c r="AO17" s="16"/>
      <c r="AP17" s="16"/>
      <c r="AQ17" s="17"/>
      <c r="AR17" s="18">
        <f t="shared" si="0"/>
        <v>1301871.05</v>
      </c>
      <c r="AS17" s="18"/>
      <c r="AT17" s="18"/>
    </row>
    <row r="18" spans="1:47" ht="39" customHeight="1" x14ac:dyDescent="0.2">
      <c r="A18" s="26" t="s">
        <v>33</v>
      </c>
      <c r="B18" s="26"/>
      <c r="C18" s="25" t="s">
        <v>77</v>
      </c>
      <c r="D18" s="25"/>
      <c r="E18" s="4" t="s">
        <v>35</v>
      </c>
      <c r="F18" s="4">
        <v>2014</v>
      </c>
      <c r="G18" s="4">
        <v>2015</v>
      </c>
      <c r="H18" s="18">
        <v>66000</v>
      </c>
      <c r="I18" s="18"/>
      <c r="J18" s="18">
        <v>66000</v>
      </c>
      <c r="K18" s="18"/>
      <c r="L18" s="18"/>
      <c r="M18" s="18"/>
      <c r="N18" s="18"/>
      <c r="O18" s="18">
        <v>0</v>
      </c>
      <c r="P18" s="18"/>
      <c r="Q18" s="18"/>
      <c r="R18" s="18"/>
      <c r="S18" s="18"/>
      <c r="T18" s="18">
        <v>0</v>
      </c>
      <c r="U18" s="18"/>
      <c r="V18" s="18"/>
      <c r="W18" s="18">
        <v>0</v>
      </c>
      <c r="X18" s="18"/>
      <c r="Y18" s="18"/>
      <c r="Z18" s="18"/>
      <c r="AA18" s="18">
        <v>0</v>
      </c>
      <c r="AB18" s="18"/>
      <c r="AC18" s="18"/>
      <c r="AD18" s="18"/>
      <c r="AE18" s="18"/>
      <c r="AF18" s="18">
        <v>0</v>
      </c>
      <c r="AG18" s="18"/>
      <c r="AH18" s="18"/>
      <c r="AI18" s="18"/>
      <c r="AJ18" s="18"/>
      <c r="AK18" s="18"/>
      <c r="AL18" s="15">
        <v>0</v>
      </c>
      <c r="AM18" s="16"/>
      <c r="AN18" s="16"/>
      <c r="AO18" s="16"/>
      <c r="AP18" s="16"/>
      <c r="AQ18" s="17"/>
      <c r="AR18" s="18">
        <f t="shared" si="0"/>
        <v>66000</v>
      </c>
      <c r="AS18" s="18"/>
      <c r="AT18" s="18"/>
    </row>
    <row r="19" spans="1:47" ht="38.25" customHeight="1" x14ac:dyDescent="0.2">
      <c r="A19" s="26" t="s">
        <v>37</v>
      </c>
      <c r="B19" s="26"/>
      <c r="C19" s="25" t="s">
        <v>78</v>
      </c>
      <c r="D19" s="25"/>
      <c r="E19" s="4" t="s">
        <v>66</v>
      </c>
      <c r="F19" s="4">
        <v>2014</v>
      </c>
      <c r="G19" s="4">
        <v>2015</v>
      </c>
      <c r="H19" s="18">
        <v>888922</v>
      </c>
      <c r="I19" s="18"/>
      <c r="J19" s="18">
        <v>600756</v>
      </c>
      <c r="K19" s="18"/>
      <c r="L19" s="18"/>
      <c r="M19" s="18"/>
      <c r="N19" s="18"/>
      <c r="O19" s="18">
        <v>0</v>
      </c>
      <c r="P19" s="18"/>
      <c r="Q19" s="18"/>
      <c r="R19" s="18"/>
      <c r="S19" s="18"/>
      <c r="T19" s="18">
        <v>0</v>
      </c>
      <c r="U19" s="18"/>
      <c r="V19" s="18"/>
      <c r="W19" s="18">
        <v>0</v>
      </c>
      <c r="X19" s="18"/>
      <c r="Y19" s="18"/>
      <c r="Z19" s="18"/>
      <c r="AA19" s="18">
        <v>0</v>
      </c>
      <c r="AB19" s="18"/>
      <c r="AC19" s="18"/>
      <c r="AD19" s="18"/>
      <c r="AE19" s="18"/>
      <c r="AF19" s="18">
        <v>0</v>
      </c>
      <c r="AG19" s="18"/>
      <c r="AH19" s="18"/>
      <c r="AI19" s="18"/>
      <c r="AJ19" s="18"/>
      <c r="AK19" s="18"/>
      <c r="AL19" s="15">
        <v>0</v>
      </c>
      <c r="AM19" s="16"/>
      <c r="AN19" s="16"/>
      <c r="AO19" s="16"/>
      <c r="AP19" s="16"/>
      <c r="AQ19" s="17"/>
      <c r="AR19" s="18">
        <f t="shared" si="0"/>
        <v>600756</v>
      </c>
      <c r="AS19" s="18"/>
      <c r="AT19" s="18"/>
    </row>
    <row r="20" spans="1:47" s="9" customFormat="1" ht="38.25" customHeight="1" x14ac:dyDescent="0.2">
      <c r="A20" s="26" t="s">
        <v>38</v>
      </c>
      <c r="B20" s="26"/>
      <c r="C20" s="25" t="s">
        <v>39</v>
      </c>
      <c r="D20" s="25"/>
      <c r="E20" s="7" t="s">
        <v>23</v>
      </c>
      <c r="F20" s="7">
        <v>2013</v>
      </c>
      <c r="G20" s="7">
        <v>2015</v>
      </c>
      <c r="H20" s="15">
        <v>1479920</v>
      </c>
      <c r="I20" s="17"/>
      <c r="J20" s="15">
        <v>329511</v>
      </c>
      <c r="K20" s="16"/>
      <c r="L20" s="16"/>
      <c r="M20" s="16"/>
      <c r="N20" s="17"/>
      <c r="O20" s="18">
        <v>0</v>
      </c>
      <c r="P20" s="18"/>
      <c r="Q20" s="18"/>
      <c r="R20" s="18"/>
      <c r="S20" s="18"/>
      <c r="T20" s="18">
        <v>0</v>
      </c>
      <c r="U20" s="18"/>
      <c r="V20" s="18"/>
      <c r="W20" s="18">
        <v>0</v>
      </c>
      <c r="X20" s="18"/>
      <c r="Y20" s="18"/>
      <c r="Z20" s="18"/>
      <c r="AA20" s="18">
        <v>0</v>
      </c>
      <c r="AB20" s="18"/>
      <c r="AC20" s="18"/>
      <c r="AD20" s="18"/>
      <c r="AE20" s="18"/>
      <c r="AF20" s="18">
        <v>0</v>
      </c>
      <c r="AG20" s="18"/>
      <c r="AH20" s="18"/>
      <c r="AI20" s="18"/>
      <c r="AJ20" s="18"/>
      <c r="AK20" s="18"/>
      <c r="AL20" s="15">
        <v>0</v>
      </c>
      <c r="AM20" s="16"/>
      <c r="AN20" s="16"/>
      <c r="AO20" s="16"/>
      <c r="AP20" s="16"/>
      <c r="AQ20" s="17"/>
      <c r="AR20" s="18">
        <f t="shared" si="0"/>
        <v>329511</v>
      </c>
      <c r="AS20" s="18"/>
      <c r="AT20" s="18"/>
    </row>
    <row r="21" spans="1:47" ht="38.25" customHeight="1" x14ac:dyDescent="0.2">
      <c r="A21" s="26" t="s">
        <v>65</v>
      </c>
      <c r="B21" s="26"/>
      <c r="C21" s="25" t="s">
        <v>41</v>
      </c>
      <c r="D21" s="25"/>
      <c r="E21" s="4" t="s">
        <v>35</v>
      </c>
      <c r="F21" s="4">
        <v>2010</v>
      </c>
      <c r="G21" s="4">
        <v>2020</v>
      </c>
      <c r="H21" s="18">
        <v>31477</v>
      </c>
      <c r="I21" s="18"/>
      <c r="J21" s="18">
        <v>1852</v>
      </c>
      <c r="K21" s="18"/>
      <c r="L21" s="18"/>
      <c r="M21" s="18"/>
      <c r="N21" s="18"/>
      <c r="O21" s="18">
        <v>3767</v>
      </c>
      <c r="P21" s="18"/>
      <c r="Q21" s="18"/>
      <c r="R21" s="18"/>
      <c r="S21" s="18"/>
      <c r="T21" s="18">
        <v>3801</v>
      </c>
      <c r="U21" s="18"/>
      <c r="V21" s="18"/>
      <c r="W21" s="18">
        <v>3837</v>
      </c>
      <c r="X21" s="18"/>
      <c r="Y21" s="18"/>
      <c r="Z21" s="18"/>
      <c r="AA21" s="18">
        <v>3804</v>
      </c>
      <c r="AB21" s="18"/>
      <c r="AC21" s="18"/>
      <c r="AD21" s="18"/>
      <c r="AE21" s="18"/>
      <c r="AF21" s="18">
        <v>1852</v>
      </c>
      <c r="AG21" s="18"/>
      <c r="AH21" s="18"/>
      <c r="AI21" s="18"/>
      <c r="AJ21" s="18"/>
      <c r="AK21" s="18"/>
      <c r="AL21" s="15">
        <v>0</v>
      </c>
      <c r="AM21" s="16"/>
      <c r="AN21" s="16"/>
      <c r="AO21" s="16"/>
      <c r="AP21" s="16"/>
      <c r="AQ21" s="17"/>
      <c r="AR21" s="18">
        <f>SUM(J21:AQ21)</f>
        <v>18913</v>
      </c>
      <c r="AS21" s="18"/>
      <c r="AT21" s="18"/>
    </row>
    <row r="22" spans="1:47" ht="38.25" customHeight="1" x14ac:dyDescent="0.2">
      <c r="A22" s="26" t="s">
        <v>40</v>
      </c>
      <c r="B22" s="26"/>
      <c r="C22" s="25" t="s">
        <v>42</v>
      </c>
      <c r="D22" s="25"/>
      <c r="E22" s="4" t="s">
        <v>25</v>
      </c>
      <c r="F22" s="4">
        <v>2013</v>
      </c>
      <c r="G22" s="4">
        <v>2015</v>
      </c>
      <c r="H22" s="18">
        <v>63378</v>
      </c>
      <c r="I22" s="18"/>
      <c r="J22" s="18">
        <f>17001+12366</f>
        <v>29367</v>
      </c>
      <c r="K22" s="18"/>
      <c r="L22" s="18"/>
      <c r="M22" s="18"/>
      <c r="N22" s="18"/>
      <c r="O22" s="18">
        <v>0</v>
      </c>
      <c r="P22" s="18"/>
      <c r="Q22" s="18"/>
      <c r="R22" s="18"/>
      <c r="S22" s="18"/>
      <c r="T22" s="18">
        <v>0</v>
      </c>
      <c r="U22" s="18"/>
      <c r="V22" s="18"/>
      <c r="W22" s="18">
        <v>0</v>
      </c>
      <c r="X22" s="18"/>
      <c r="Y22" s="18"/>
      <c r="Z22" s="18"/>
      <c r="AA22" s="18">
        <v>0</v>
      </c>
      <c r="AB22" s="18"/>
      <c r="AC22" s="18"/>
      <c r="AD22" s="18"/>
      <c r="AE22" s="18"/>
      <c r="AF22" s="18">
        <v>0</v>
      </c>
      <c r="AG22" s="18"/>
      <c r="AH22" s="18"/>
      <c r="AI22" s="18"/>
      <c r="AJ22" s="18"/>
      <c r="AK22" s="18"/>
      <c r="AL22" s="15">
        <v>0</v>
      </c>
      <c r="AM22" s="16"/>
      <c r="AN22" s="16"/>
      <c r="AO22" s="16"/>
      <c r="AP22" s="16"/>
      <c r="AQ22" s="17"/>
      <c r="AR22" s="18">
        <f t="shared" ref="AR22:AR23" si="1">SUM(J22:AQ22)</f>
        <v>29367</v>
      </c>
      <c r="AS22" s="18"/>
      <c r="AT22" s="18"/>
    </row>
    <row r="23" spans="1:47" ht="70.5" customHeight="1" x14ac:dyDescent="0.2">
      <c r="A23" s="26" t="s">
        <v>75</v>
      </c>
      <c r="B23" s="26"/>
      <c r="C23" s="25" t="s">
        <v>43</v>
      </c>
      <c r="D23" s="25"/>
      <c r="E23" s="4" t="s">
        <v>35</v>
      </c>
      <c r="F23" s="4">
        <v>2013</v>
      </c>
      <c r="G23" s="4">
        <v>2015</v>
      </c>
      <c r="H23" s="18">
        <v>644835</v>
      </c>
      <c r="I23" s="18"/>
      <c r="J23" s="18">
        <v>431557</v>
      </c>
      <c r="K23" s="18"/>
      <c r="L23" s="18"/>
      <c r="M23" s="18"/>
      <c r="N23" s="18"/>
      <c r="O23" s="18">
        <v>0</v>
      </c>
      <c r="P23" s="18"/>
      <c r="Q23" s="18"/>
      <c r="R23" s="18"/>
      <c r="S23" s="18"/>
      <c r="T23" s="18">
        <v>0</v>
      </c>
      <c r="U23" s="18"/>
      <c r="V23" s="18"/>
      <c r="W23" s="18">
        <v>0</v>
      </c>
      <c r="X23" s="18"/>
      <c r="Y23" s="18"/>
      <c r="Z23" s="18"/>
      <c r="AA23" s="18">
        <v>0</v>
      </c>
      <c r="AB23" s="18"/>
      <c r="AC23" s="18"/>
      <c r="AD23" s="18"/>
      <c r="AE23" s="18"/>
      <c r="AF23" s="18">
        <v>0</v>
      </c>
      <c r="AG23" s="18"/>
      <c r="AH23" s="18"/>
      <c r="AI23" s="18"/>
      <c r="AJ23" s="18"/>
      <c r="AK23" s="18"/>
      <c r="AL23" s="15">
        <v>0</v>
      </c>
      <c r="AM23" s="16"/>
      <c r="AN23" s="16"/>
      <c r="AO23" s="16"/>
      <c r="AP23" s="16"/>
      <c r="AQ23" s="17"/>
      <c r="AR23" s="18">
        <f t="shared" si="1"/>
        <v>431557</v>
      </c>
      <c r="AS23" s="18"/>
      <c r="AT23" s="18"/>
    </row>
    <row r="24" spans="1:47" ht="27" customHeight="1" x14ac:dyDescent="0.2">
      <c r="A24" s="29" t="s">
        <v>44</v>
      </c>
      <c r="B24" s="29"/>
      <c r="C24" s="30" t="s">
        <v>17</v>
      </c>
      <c r="D24" s="30"/>
      <c r="E24" s="30"/>
      <c r="F24" s="30"/>
      <c r="G24" s="30"/>
      <c r="H24" s="21">
        <v>87343827.739999995</v>
      </c>
      <c r="I24" s="21"/>
      <c r="J24" s="21">
        <f>SUM(J25:N28)</f>
        <v>8715944</v>
      </c>
      <c r="K24" s="21"/>
      <c r="L24" s="21"/>
      <c r="M24" s="21"/>
      <c r="N24" s="21"/>
      <c r="O24" s="21">
        <f>SUM(O25:S28)</f>
        <v>2948065</v>
      </c>
      <c r="P24" s="21"/>
      <c r="Q24" s="21"/>
      <c r="R24" s="21"/>
      <c r="S24" s="21"/>
      <c r="T24" s="21">
        <f>SUM(T25:V28)</f>
        <v>12880000</v>
      </c>
      <c r="U24" s="21"/>
      <c r="V24" s="21"/>
      <c r="W24" s="21">
        <f>SUM(W25:Z28)</f>
        <v>10000000</v>
      </c>
      <c r="X24" s="21"/>
      <c r="Y24" s="21"/>
      <c r="Z24" s="21"/>
      <c r="AA24" s="21">
        <f>SUM(AA25:AE28)</f>
        <v>10000000</v>
      </c>
      <c r="AB24" s="21"/>
      <c r="AC24" s="21"/>
      <c r="AD24" s="21"/>
      <c r="AE24" s="21"/>
      <c r="AF24" s="21">
        <f>SUM(AF25:AK28)</f>
        <v>10000000</v>
      </c>
      <c r="AG24" s="21"/>
      <c r="AH24" s="21"/>
      <c r="AI24" s="21"/>
      <c r="AJ24" s="21"/>
      <c r="AK24" s="21"/>
      <c r="AL24" s="21">
        <f>SUM(AL25:AQ28)</f>
        <v>29900000</v>
      </c>
      <c r="AM24" s="21"/>
      <c r="AN24" s="21"/>
      <c r="AO24" s="21"/>
      <c r="AP24" s="21"/>
      <c r="AQ24" s="21"/>
      <c r="AR24" s="21">
        <f>SUM(AR25:AT28)</f>
        <v>84444009</v>
      </c>
      <c r="AS24" s="21"/>
      <c r="AT24" s="21"/>
    </row>
    <row r="25" spans="1:47" s="9" customFormat="1" ht="69" customHeight="1" x14ac:dyDescent="0.2">
      <c r="A25" s="26" t="s">
        <v>45</v>
      </c>
      <c r="B25" s="26"/>
      <c r="C25" s="25" t="s">
        <v>81</v>
      </c>
      <c r="D25" s="25"/>
      <c r="E25" s="7" t="s">
        <v>35</v>
      </c>
      <c r="F25" s="7">
        <v>2015</v>
      </c>
      <c r="G25" s="7">
        <v>2021</v>
      </c>
      <c r="H25" s="15">
        <v>75156101.739999995</v>
      </c>
      <c r="I25" s="17"/>
      <c r="J25" s="15">
        <v>750000</v>
      </c>
      <c r="K25" s="16"/>
      <c r="L25" s="16"/>
      <c r="M25" s="16"/>
      <c r="N25" s="17"/>
      <c r="O25" s="15">
        <v>2828065</v>
      </c>
      <c r="P25" s="16"/>
      <c r="Q25" s="16"/>
      <c r="R25" s="16"/>
      <c r="S25" s="17"/>
      <c r="T25" s="15">
        <v>9000000</v>
      </c>
      <c r="U25" s="16"/>
      <c r="V25" s="17"/>
      <c r="W25" s="15">
        <v>10000000</v>
      </c>
      <c r="X25" s="16"/>
      <c r="Y25" s="16"/>
      <c r="Z25" s="17"/>
      <c r="AA25" s="15">
        <v>10000000</v>
      </c>
      <c r="AB25" s="16"/>
      <c r="AC25" s="16"/>
      <c r="AD25" s="16"/>
      <c r="AE25" s="17"/>
      <c r="AF25" s="15">
        <v>10000000</v>
      </c>
      <c r="AG25" s="16"/>
      <c r="AH25" s="16"/>
      <c r="AI25" s="16"/>
      <c r="AJ25" s="16"/>
      <c r="AK25" s="17"/>
      <c r="AL25" s="15">
        <v>29900000</v>
      </c>
      <c r="AM25" s="16"/>
      <c r="AN25" s="16"/>
      <c r="AO25" s="16"/>
      <c r="AP25" s="16"/>
      <c r="AQ25" s="17"/>
      <c r="AR25" s="18">
        <f>SUM(J25:AQ25)</f>
        <v>72478065</v>
      </c>
      <c r="AS25" s="18"/>
      <c r="AT25" s="18"/>
    </row>
    <row r="26" spans="1:47" s="5" customFormat="1" ht="58.5" customHeight="1" x14ac:dyDescent="0.2">
      <c r="A26" s="26" t="s">
        <v>46</v>
      </c>
      <c r="B26" s="26"/>
      <c r="C26" s="25" t="s">
        <v>74</v>
      </c>
      <c r="D26" s="25"/>
      <c r="E26" s="4" t="s">
        <v>35</v>
      </c>
      <c r="F26" s="4">
        <v>2012</v>
      </c>
      <c r="G26" s="4">
        <v>2015</v>
      </c>
      <c r="H26" s="18">
        <v>7937726</v>
      </c>
      <c r="I26" s="18"/>
      <c r="J26" s="18">
        <v>7765944</v>
      </c>
      <c r="K26" s="18"/>
      <c r="L26" s="18"/>
      <c r="M26" s="18"/>
      <c r="N26" s="18"/>
      <c r="O26" s="18">
        <v>0</v>
      </c>
      <c r="P26" s="18"/>
      <c r="Q26" s="18"/>
      <c r="R26" s="18"/>
      <c r="S26" s="18"/>
      <c r="T26" s="18">
        <v>0</v>
      </c>
      <c r="U26" s="18"/>
      <c r="V26" s="18"/>
      <c r="W26" s="18">
        <v>0</v>
      </c>
      <c r="X26" s="18"/>
      <c r="Y26" s="18"/>
      <c r="Z26" s="18"/>
      <c r="AA26" s="18">
        <v>0</v>
      </c>
      <c r="AB26" s="18"/>
      <c r="AC26" s="18"/>
      <c r="AD26" s="18"/>
      <c r="AE26" s="18"/>
      <c r="AF26" s="18">
        <v>0</v>
      </c>
      <c r="AG26" s="18"/>
      <c r="AH26" s="18"/>
      <c r="AI26" s="18"/>
      <c r="AJ26" s="18"/>
      <c r="AK26" s="18"/>
      <c r="AL26" s="15">
        <v>0</v>
      </c>
      <c r="AM26" s="16"/>
      <c r="AN26" s="16"/>
      <c r="AO26" s="16"/>
      <c r="AP26" s="16"/>
      <c r="AQ26" s="17"/>
      <c r="AR26" s="18">
        <f t="shared" ref="AR26:AR28" si="2">SUM(J26:AQ26)</f>
        <v>7765944</v>
      </c>
      <c r="AS26" s="18"/>
      <c r="AT26" s="18"/>
    </row>
    <row r="27" spans="1:47" s="9" customFormat="1" ht="63" customHeight="1" x14ac:dyDescent="0.2">
      <c r="A27" s="26" t="s">
        <v>47</v>
      </c>
      <c r="B27" s="26"/>
      <c r="C27" s="25" t="s">
        <v>93</v>
      </c>
      <c r="D27" s="25"/>
      <c r="E27" s="7" t="s">
        <v>35</v>
      </c>
      <c r="F27" s="7">
        <v>2015</v>
      </c>
      <c r="G27" s="7">
        <v>2017</v>
      </c>
      <c r="H27" s="18">
        <v>4000000</v>
      </c>
      <c r="I27" s="18"/>
      <c r="J27" s="15">
        <v>0</v>
      </c>
      <c r="K27" s="16"/>
      <c r="L27" s="16"/>
      <c r="M27" s="16"/>
      <c r="N27" s="17"/>
      <c r="O27" s="15">
        <v>120000</v>
      </c>
      <c r="P27" s="16"/>
      <c r="Q27" s="16"/>
      <c r="R27" s="16"/>
      <c r="S27" s="17"/>
      <c r="T27" s="15">
        <v>3880000</v>
      </c>
      <c r="U27" s="16"/>
      <c r="V27" s="17"/>
      <c r="W27" s="15">
        <v>0</v>
      </c>
      <c r="X27" s="16"/>
      <c r="Y27" s="16"/>
      <c r="Z27" s="17"/>
      <c r="AA27" s="15">
        <v>0</v>
      </c>
      <c r="AB27" s="16"/>
      <c r="AC27" s="16"/>
      <c r="AD27" s="16"/>
      <c r="AE27" s="17"/>
      <c r="AF27" s="15">
        <v>0</v>
      </c>
      <c r="AG27" s="16"/>
      <c r="AH27" s="16"/>
      <c r="AI27" s="16"/>
      <c r="AJ27" s="16"/>
      <c r="AK27" s="17"/>
      <c r="AL27" s="15">
        <v>0</v>
      </c>
      <c r="AM27" s="16"/>
      <c r="AN27" s="16"/>
      <c r="AO27" s="16"/>
      <c r="AP27" s="16"/>
      <c r="AQ27" s="17"/>
      <c r="AR27" s="18">
        <f t="shared" si="2"/>
        <v>4000000</v>
      </c>
      <c r="AS27" s="18"/>
      <c r="AT27" s="18"/>
    </row>
    <row r="28" spans="1:47" s="5" customFormat="1" ht="53.25" customHeight="1" x14ac:dyDescent="0.2">
      <c r="A28" s="26" t="s">
        <v>80</v>
      </c>
      <c r="B28" s="26"/>
      <c r="C28" s="25" t="s">
        <v>43</v>
      </c>
      <c r="D28" s="25"/>
      <c r="E28" s="6" t="s">
        <v>35</v>
      </c>
      <c r="F28" s="6">
        <v>2013</v>
      </c>
      <c r="G28" s="6">
        <v>2015</v>
      </c>
      <c r="H28" s="18">
        <v>250000</v>
      </c>
      <c r="I28" s="18"/>
      <c r="J28" s="18">
        <v>200000</v>
      </c>
      <c r="K28" s="18"/>
      <c r="L28" s="18"/>
      <c r="M28" s="18"/>
      <c r="N28" s="18"/>
      <c r="O28" s="18">
        <v>0</v>
      </c>
      <c r="P28" s="18"/>
      <c r="Q28" s="18"/>
      <c r="R28" s="18"/>
      <c r="S28" s="18"/>
      <c r="T28" s="18">
        <v>0</v>
      </c>
      <c r="U28" s="18"/>
      <c r="V28" s="18"/>
      <c r="W28" s="18">
        <v>0</v>
      </c>
      <c r="X28" s="18"/>
      <c r="Y28" s="18"/>
      <c r="Z28" s="18"/>
      <c r="AA28" s="18">
        <v>0</v>
      </c>
      <c r="AB28" s="18"/>
      <c r="AC28" s="18"/>
      <c r="AD28" s="18"/>
      <c r="AE28" s="18"/>
      <c r="AF28" s="18">
        <v>0</v>
      </c>
      <c r="AG28" s="18"/>
      <c r="AH28" s="18"/>
      <c r="AI28" s="18"/>
      <c r="AJ28" s="18"/>
      <c r="AK28" s="18"/>
      <c r="AL28" s="15">
        <v>0</v>
      </c>
      <c r="AM28" s="16"/>
      <c r="AN28" s="16"/>
      <c r="AO28" s="16"/>
      <c r="AP28" s="16"/>
      <c r="AQ28" s="17"/>
      <c r="AR28" s="18">
        <f t="shared" si="2"/>
        <v>200000</v>
      </c>
      <c r="AS28" s="18"/>
      <c r="AT28" s="18"/>
    </row>
    <row r="29" spans="1:47" s="5" customFormat="1" ht="31.5" customHeight="1" x14ac:dyDescent="0.2">
      <c r="A29" s="27" t="s">
        <v>48</v>
      </c>
      <c r="B29" s="27"/>
      <c r="C29" s="28" t="s">
        <v>49</v>
      </c>
      <c r="D29" s="28"/>
      <c r="E29" s="28"/>
      <c r="F29" s="28"/>
      <c r="G29" s="28"/>
      <c r="H29" s="22">
        <v>0</v>
      </c>
      <c r="I29" s="22"/>
      <c r="J29" s="22">
        <v>0</v>
      </c>
      <c r="K29" s="22"/>
      <c r="L29" s="22"/>
      <c r="M29" s="22"/>
      <c r="N29" s="22"/>
      <c r="O29" s="22">
        <v>0</v>
      </c>
      <c r="P29" s="22"/>
      <c r="Q29" s="22"/>
      <c r="R29" s="22"/>
      <c r="S29" s="22"/>
      <c r="T29" s="22">
        <v>0</v>
      </c>
      <c r="U29" s="22"/>
      <c r="V29" s="22"/>
      <c r="W29" s="22">
        <v>0</v>
      </c>
      <c r="X29" s="22"/>
      <c r="Y29" s="22"/>
      <c r="Z29" s="22"/>
      <c r="AA29" s="22">
        <v>0</v>
      </c>
      <c r="AB29" s="22"/>
      <c r="AC29" s="22"/>
      <c r="AD29" s="22"/>
      <c r="AE29" s="22"/>
      <c r="AF29" s="22">
        <v>0</v>
      </c>
      <c r="AG29" s="22"/>
      <c r="AH29" s="22"/>
      <c r="AI29" s="22"/>
      <c r="AJ29" s="22"/>
      <c r="AK29" s="22"/>
      <c r="AL29" s="22">
        <v>0</v>
      </c>
      <c r="AM29" s="22"/>
      <c r="AN29" s="22"/>
      <c r="AO29" s="22"/>
      <c r="AP29" s="22"/>
      <c r="AQ29" s="22"/>
      <c r="AR29" s="22">
        <v>0</v>
      </c>
      <c r="AS29" s="22"/>
      <c r="AT29" s="22"/>
      <c r="AU29" s="10"/>
    </row>
    <row r="30" spans="1:47" s="5" customFormat="1" ht="2.25" hidden="1" customHeight="1" thickBot="1" x14ac:dyDescent="0.25">
      <c r="A30" s="31"/>
      <c r="B30" s="31"/>
      <c r="C30" s="28"/>
      <c r="D30" s="28"/>
      <c r="E30" s="28"/>
      <c r="F30" s="28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1"/>
      <c r="AT30" s="12"/>
      <c r="AU30" s="10"/>
    </row>
    <row r="31" spans="1:47" s="5" customFormat="1" ht="32.25" customHeight="1" x14ac:dyDescent="0.2">
      <c r="A31" s="29" t="s">
        <v>50</v>
      </c>
      <c r="B31" s="29"/>
      <c r="C31" s="30" t="s">
        <v>15</v>
      </c>
      <c r="D31" s="30"/>
      <c r="E31" s="30"/>
      <c r="F31" s="30"/>
      <c r="G31" s="30"/>
      <c r="H31" s="19">
        <v>0</v>
      </c>
      <c r="I31" s="19"/>
      <c r="J31" s="19">
        <v>0</v>
      </c>
      <c r="K31" s="19"/>
      <c r="L31" s="19"/>
      <c r="M31" s="19"/>
      <c r="N31" s="19"/>
      <c r="O31" s="19">
        <v>0</v>
      </c>
      <c r="P31" s="19"/>
      <c r="Q31" s="19"/>
      <c r="R31" s="19"/>
      <c r="S31" s="19"/>
      <c r="T31" s="19">
        <v>0</v>
      </c>
      <c r="U31" s="19"/>
      <c r="V31" s="19"/>
      <c r="W31" s="19">
        <v>0</v>
      </c>
      <c r="X31" s="19"/>
      <c r="Y31" s="19"/>
      <c r="Z31" s="19"/>
      <c r="AA31" s="19">
        <v>0</v>
      </c>
      <c r="AB31" s="19"/>
      <c r="AC31" s="19"/>
      <c r="AD31" s="19"/>
      <c r="AE31" s="19"/>
      <c r="AF31" s="19">
        <v>0</v>
      </c>
      <c r="AG31" s="19"/>
      <c r="AH31" s="19"/>
      <c r="AI31" s="19"/>
      <c r="AJ31" s="19"/>
      <c r="AK31" s="19"/>
      <c r="AL31" s="65">
        <v>0</v>
      </c>
      <c r="AM31" s="66"/>
      <c r="AN31" s="66"/>
      <c r="AO31" s="66"/>
      <c r="AP31" s="66"/>
      <c r="AQ31" s="67"/>
      <c r="AR31" s="19">
        <v>0</v>
      </c>
      <c r="AS31" s="19"/>
      <c r="AT31" s="19"/>
      <c r="AU31" s="10"/>
    </row>
    <row r="32" spans="1:47" s="5" customFormat="1" ht="26.25" customHeight="1" x14ac:dyDescent="0.2">
      <c r="A32" s="29" t="s">
        <v>51</v>
      </c>
      <c r="B32" s="29"/>
      <c r="C32" s="30" t="s">
        <v>17</v>
      </c>
      <c r="D32" s="30"/>
      <c r="E32" s="30"/>
      <c r="F32" s="30"/>
      <c r="G32" s="30"/>
      <c r="H32" s="19">
        <v>0</v>
      </c>
      <c r="I32" s="19"/>
      <c r="J32" s="19">
        <v>0</v>
      </c>
      <c r="K32" s="19"/>
      <c r="L32" s="19"/>
      <c r="M32" s="19"/>
      <c r="N32" s="19"/>
      <c r="O32" s="19">
        <v>0</v>
      </c>
      <c r="P32" s="19"/>
      <c r="Q32" s="19"/>
      <c r="R32" s="19"/>
      <c r="S32" s="19"/>
      <c r="T32" s="19">
        <v>0</v>
      </c>
      <c r="U32" s="19"/>
      <c r="V32" s="19"/>
      <c r="W32" s="19">
        <v>0</v>
      </c>
      <c r="X32" s="19"/>
      <c r="Y32" s="19"/>
      <c r="Z32" s="19"/>
      <c r="AA32" s="19">
        <v>0</v>
      </c>
      <c r="AB32" s="19"/>
      <c r="AC32" s="19"/>
      <c r="AD32" s="19"/>
      <c r="AE32" s="19"/>
      <c r="AF32" s="19">
        <v>0</v>
      </c>
      <c r="AG32" s="19"/>
      <c r="AH32" s="19"/>
      <c r="AI32" s="19"/>
      <c r="AJ32" s="19"/>
      <c r="AK32" s="19"/>
      <c r="AL32" s="65">
        <v>0</v>
      </c>
      <c r="AM32" s="66"/>
      <c r="AN32" s="66"/>
      <c r="AO32" s="66"/>
      <c r="AP32" s="66"/>
      <c r="AQ32" s="67"/>
      <c r="AR32" s="19">
        <v>0</v>
      </c>
      <c r="AS32" s="19"/>
      <c r="AT32" s="19"/>
      <c r="AU32" s="10"/>
    </row>
    <row r="33" spans="1:47" s="5" customFormat="1" ht="46.5" customHeight="1" x14ac:dyDescent="0.2">
      <c r="A33" s="27" t="s">
        <v>52</v>
      </c>
      <c r="B33" s="27"/>
      <c r="C33" s="28" t="s">
        <v>53</v>
      </c>
      <c r="D33" s="28"/>
      <c r="E33" s="28"/>
      <c r="F33" s="28"/>
      <c r="G33" s="28"/>
      <c r="H33" s="20">
        <f>H34+H40</f>
        <v>41706081</v>
      </c>
      <c r="I33" s="20"/>
      <c r="J33" s="20">
        <f>J34+J40</f>
        <v>7353576</v>
      </c>
      <c r="K33" s="20"/>
      <c r="L33" s="20"/>
      <c r="M33" s="20"/>
      <c r="N33" s="20"/>
      <c r="O33" s="20">
        <f>O34+O40</f>
        <v>7440000</v>
      </c>
      <c r="P33" s="20"/>
      <c r="Q33" s="20"/>
      <c r="R33" s="20"/>
      <c r="S33" s="20"/>
      <c r="T33" s="20">
        <f>SUM(T34,T40)</f>
        <v>6960000</v>
      </c>
      <c r="U33" s="20"/>
      <c r="V33" s="20"/>
      <c r="W33" s="20">
        <f>SUM(W34,W40)</f>
        <v>7982000</v>
      </c>
      <c r="X33" s="20"/>
      <c r="Y33" s="20"/>
      <c r="Z33" s="20"/>
      <c r="AA33" s="20">
        <f>SUM(AA34,AA40)</f>
        <v>6560000</v>
      </c>
      <c r="AB33" s="20"/>
      <c r="AC33" s="20"/>
      <c r="AD33" s="20"/>
      <c r="AE33" s="20"/>
      <c r="AF33" s="20">
        <f>AF34+AF40</f>
        <v>3560000</v>
      </c>
      <c r="AG33" s="20"/>
      <c r="AH33" s="20"/>
      <c r="AI33" s="20"/>
      <c r="AJ33" s="20"/>
      <c r="AK33" s="20"/>
      <c r="AL33" s="20">
        <v>0</v>
      </c>
      <c r="AM33" s="20"/>
      <c r="AN33" s="20"/>
      <c r="AO33" s="20"/>
      <c r="AP33" s="20"/>
      <c r="AQ33" s="20"/>
      <c r="AR33" s="20">
        <f>AR34+AR40</f>
        <v>39855576</v>
      </c>
      <c r="AS33" s="20"/>
      <c r="AT33" s="20"/>
      <c r="AU33" s="10"/>
    </row>
    <row r="34" spans="1:47" s="5" customFormat="1" ht="25.5" customHeight="1" x14ac:dyDescent="0.2">
      <c r="A34" s="29" t="s">
        <v>54</v>
      </c>
      <c r="B34" s="29"/>
      <c r="C34" s="30" t="s">
        <v>15</v>
      </c>
      <c r="D34" s="30"/>
      <c r="E34" s="30"/>
      <c r="F34" s="30"/>
      <c r="G34" s="30"/>
      <c r="H34" s="21">
        <f>SUM(H35:I39)</f>
        <v>20972750</v>
      </c>
      <c r="I34" s="21"/>
      <c r="J34" s="21">
        <f>SUM(J35:N39)</f>
        <v>2972750</v>
      </c>
      <c r="K34" s="21"/>
      <c r="L34" s="21"/>
      <c r="M34" s="21"/>
      <c r="N34" s="21"/>
      <c r="O34" s="21">
        <f>SUM(O35:S39)</f>
        <v>3660000</v>
      </c>
      <c r="P34" s="21"/>
      <c r="Q34" s="21"/>
      <c r="R34" s="21"/>
      <c r="S34" s="21"/>
      <c r="T34" s="21">
        <f>SUM(T35:V39)</f>
        <v>3660000</v>
      </c>
      <c r="U34" s="21"/>
      <c r="V34" s="21"/>
      <c r="W34" s="21">
        <f>SUM(W35:Z39)</f>
        <v>3560000</v>
      </c>
      <c r="X34" s="21"/>
      <c r="Y34" s="21"/>
      <c r="Z34" s="21"/>
      <c r="AA34" s="21">
        <f>SUM(AA35:AE39)</f>
        <v>3560000</v>
      </c>
      <c r="AB34" s="21"/>
      <c r="AC34" s="21"/>
      <c r="AD34" s="21"/>
      <c r="AE34" s="21"/>
      <c r="AF34" s="21">
        <f>SUM(AF35:AK39)</f>
        <v>3560000</v>
      </c>
      <c r="AG34" s="21"/>
      <c r="AH34" s="21"/>
      <c r="AI34" s="21"/>
      <c r="AJ34" s="21"/>
      <c r="AK34" s="21"/>
      <c r="AL34" s="21">
        <f>SUM(AL35:AQ39)</f>
        <v>0</v>
      </c>
      <c r="AM34" s="21"/>
      <c r="AN34" s="21"/>
      <c r="AO34" s="21"/>
      <c r="AP34" s="21"/>
      <c r="AQ34" s="21"/>
      <c r="AR34" s="21">
        <f>SUM(J34:AQ34)</f>
        <v>20972750</v>
      </c>
      <c r="AS34" s="21"/>
      <c r="AT34" s="21"/>
    </row>
    <row r="35" spans="1:47" s="13" customFormat="1" ht="44.25" customHeight="1" x14ac:dyDescent="0.2">
      <c r="A35" s="26" t="s">
        <v>82</v>
      </c>
      <c r="B35" s="26"/>
      <c r="C35" s="68" t="s">
        <v>94</v>
      </c>
      <c r="D35" s="69"/>
      <c r="E35" s="14" t="s">
        <v>35</v>
      </c>
      <c r="F35" s="14">
        <v>2015</v>
      </c>
      <c r="G35" s="14">
        <v>2017</v>
      </c>
      <c r="H35" s="15">
        <v>202750</v>
      </c>
      <c r="I35" s="17"/>
      <c r="J35" s="15">
        <v>2750</v>
      </c>
      <c r="K35" s="16"/>
      <c r="L35" s="16"/>
      <c r="M35" s="16"/>
      <c r="N35" s="17"/>
      <c r="O35" s="15">
        <v>100000</v>
      </c>
      <c r="P35" s="16"/>
      <c r="Q35" s="16"/>
      <c r="R35" s="16"/>
      <c r="S35" s="17"/>
      <c r="T35" s="15">
        <v>100000</v>
      </c>
      <c r="U35" s="16"/>
      <c r="V35" s="17"/>
      <c r="W35" s="15">
        <v>0</v>
      </c>
      <c r="X35" s="16"/>
      <c r="Y35" s="16"/>
      <c r="Z35" s="17"/>
      <c r="AA35" s="15">
        <v>0</v>
      </c>
      <c r="AB35" s="16"/>
      <c r="AC35" s="16"/>
      <c r="AD35" s="16"/>
      <c r="AE35" s="17"/>
      <c r="AF35" s="15">
        <v>0</v>
      </c>
      <c r="AG35" s="16"/>
      <c r="AH35" s="16"/>
      <c r="AI35" s="16"/>
      <c r="AJ35" s="16"/>
      <c r="AK35" s="17"/>
      <c r="AL35" s="15">
        <v>0</v>
      </c>
      <c r="AM35" s="16"/>
      <c r="AN35" s="16"/>
      <c r="AO35" s="16"/>
      <c r="AP35" s="16"/>
      <c r="AQ35" s="17"/>
      <c r="AR35" s="18">
        <f t="shared" ref="AR35" si="3">SUM(J35:AQ35)</f>
        <v>202750</v>
      </c>
      <c r="AS35" s="18"/>
      <c r="AT35" s="18"/>
    </row>
    <row r="36" spans="1:47" s="9" customFormat="1" ht="25.5" customHeight="1" x14ac:dyDescent="0.2">
      <c r="A36" s="26" t="s">
        <v>83</v>
      </c>
      <c r="B36" s="26"/>
      <c r="C36" s="25" t="s">
        <v>87</v>
      </c>
      <c r="D36" s="25"/>
      <c r="E36" s="7" t="s">
        <v>35</v>
      </c>
      <c r="F36" s="7">
        <v>2015</v>
      </c>
      <c r="G36" s="7">
        <v>2020</v>
      </c>
      <c r="H36" s="18">
        <v>17500000</v>
      </c>
      <c r="I36" s="18"/>
      <c r="J36" s="18">
        <v>2500000</v>
      </c>
      <c r="K36" s="18"/>
      <c r="L36" s="18"/>
      <c r="M36" s="18"/>
      <c r="N36" s="18"/>
      <c r="O36" s="18">
        <v>3000000</v>
      </c>
      <c r="P36" s="18"/>
      <c r="Q36" s="18"/>
      <c r="R36" s="18"/>
      <c r="S36" s="18"/>
      <c r="T36" s="18">
        <v>3000000</v>
      </c>
      <c r="U36" s="18"/>
      <c r="V36" s="18"/>
      <c r="W36" s="18">
        <v>3000000</v>
      </c>
      <c r="X36" s="18"/>
      <c r="Y36" s="18"/>
      <c r="Z36" s="18"/>
      <c r="AA36" s="18">
        <v>3000000</v>
      </c>
      <c r="AB36" s="18"/>
      <c r="AC36" s="18"/>
      <c r="AD36" s="18"/>
      <c r="AE36" s="18"/>
      <c r="AF36" s="18">
        <v>3000000</v>
      </c>
      <c r="AG36" s="18"/>
      <c r="AH36" s="18"/>
      <c r="AI36" s="18"/>
      <c r="AJ36" s="18"/>
      <c r="AK36" s="18"/>
      <c r="AL36" s="15">
        <v>0</v>
      </c>
      <c r="AM36" s="16"/>
      <c r="AN36" s="16"/>
      <c r="AO36" s="16"/>
      <c r="AP36" s="16"/>
      <c r="AQ36" s="17"/>
      <c r="AR36" s="18">
        <f>SUM(J36:AQ36)</f>
        <v>17500000</v>
      </c>
      <c r="AS36" s="18"/>
      <c r="AT36" s="18"/>
    </row>
    <row r="37" spans="1:47" s="9" customFormat="1" ht="38.25" customHeight="1" x14ac:dyDescent="0.2">
      <c r="A37" s="26" t="s">
        <v>84</v>
      </c>
      <c r="B37" s="26"/>
      <c r="C37" s="25" t="s">
        <v>88</v>
      </c>
      <c r="D37" s="25"/>
      <c r="E37" s="7" t="s">
        <v>35</v>
      </c>
      <c r="F37" s="7">
        <v>2015</v>
      </c>
      <c r="G37" s="7">
        <v>2020</v>
      </c>
      <c r="H37" s="18">
        <v>2323000</v>
      </c>
      <c r="I37" s="18"/>
      <c r="J37" s="18">
        <v>323000</v>
      </c>
      <c r="K37" s="18"/>
      <c r="L37" s="18"/>
      <c r="M37" s="18"/>
      <c r="N37" s="18"/>
      <c r="O37" s="18">
        <v>400000</v>
      </c>
      <c r="P37" s="18"/>
      <c r="Q37" s="18"/>
      <c r="R37" s="18"/>
      <c r="S37" s="18"/>
      <c r="T37" s="18">
        <v>400000</v>
      </c>
      <c r="U37" s="18"/>
      <c r="V37" s="18"/>
      <c r="W37" s="18">
        <v>400000</v>
      </c>
      <c r="X37" s="18"/>
      <c r="Y37" s="18"/>
      <c r="Z37" s="18"/>
      <c r="AA37" s="18">
        <v>400000</v>
      </c>
      <c r="AB37" s="18"/>
      <c r="AC37" s="18"/>
      <c r="AD37" s="18"/>
      <c r="AE37" s="18"/>
      <c r="AF37" s="18">
        <v>400000</v>
      </c>
      <c r="AG37" s="18"/>
      <c r="AH37" s="18"/>
      <c r="AI37" s="18"/>
      <c r="AJ37" s="18"/>
      <c r="AK37" s="18"/>
      <c r="AL37" s="15">
        <v>0</v>
      </c>
      <c r="AM37" s="16"/>
      <c r="AN37" s="16"/>
      <c r="AO37" s="16"/>
      <c r="AP37" s="16"/>
      <c r="AQ37" s="17"/>
      <c r="AR37" s="18">
        <f t="shared" ref="AR37:AR39" si="4">SUM(J37:AQ37)</f>
        <v>2323000</v>
      </c>
      <c r="AS37" s="18"/>
      <c r="AT37" s="18"/>
    </row>
    <row r="38" spans="1:47" s="9" customFormat="1" ht="25.5" customHeight="1" x14ac:dyDescent="0.2">
      <c r="A38" s="26" t="s">
        <v>85</v>
      </c>
      <c r="B38" s="26"/>
      <c r="C38" s="25" t="s">
        <v>89</v>
      </c>
      <c r="D38" s="25"/>
      <c r="E38" s="7" t="s">
        <v>35</v>
      </c>
      <c r="F38" s="7">
        <v>2015</v>
      </c>
      <c r="G38" s="7">
        <v>2020</v>
      </c>
      <c r="H38" s="18">
        <v>416500</v>
      </c>
      <c r="I38" s="18"/>
      <c r="J38" s="18">
        <v>66500</v>
      </c>
      <c r="K38" s="18"/>
      <c r="L38" s="18"/>
      <c r="M38" s="18"/>
      <c r="N38" s="18"/>
      <c r="O38" s="18">
        <v>70000</v>
      </c>
      <c r="P38" s="18"/>
      <c r="Q38" s="18"/>
      <c r="R38" s="18"/>
      <c r="S38" s="18"/>
      <c r="T38" s="18">
        <v>70000</v>
      </c>
      <c r="U38" s="18"/>
      <c r="V38" s="18"/>
      <c r="W38" s="18">
        <v>70000</v>
      </c>
      <c r="X38" s="18"/>
      <c r="Y38" s="18"/>
      <c r="Z38" s="18"/>
      <c r="AA38" s="18">
        <v>70000</v>
      </c>
      <c r="AB38" s="18"/>
      <c r="AC38" s="18"/>
      <c r="AD38" s="18"/>
      <c r="AE38" s="18"/>
      <c r="AF38" s="18">
        <v>70000</v>
      </c>
      <c r="AG38" s="18"/>
      <c r="AH38" s="18"/>
      <c r="AI38" s="18"/>
      <c r="AJ38" s="18"/>
      <c r="AK38" s="18"/>
      <c r="AL38" s="15">
        <v>0</v>
      </c>
      <c r="AM38" s="16"/>
      <c r="AN38" s="16"/>
      <c r="AO38" s="16"/>
      <c r="AP38" s="16"/>
      <c r="AQ38" s="17"/>
      <c r="AR38" s="18">
        <f t="shared" si="4"/>
        <v>416500</v>
      </c>
      <c r="AS38" s="18"/>
      <c r="AT38" s="18"/>
    </row>
    <row r="39" spans="1:47" s="9" customFormat="1" ht="25.5" customHeight="1" x14ac:dyDescent="0.2">
      <c r="A39" s="26" t="s">
        <v>86</v>
      </c>
      <c r="B39" s="26"/>
      <c r="C39" s="25" t="s">
        <v>91</v>
      </c>
      <c r="D39" s="25"/>
      <c r="E39" s="7" t="s">
        <v>35</v>
      </c>
      <c r="F39" s="7">
        <v>2015</v>
      </c>
      <c r="G39" s="7">
        <v>2020</v>
      </c>
      <c r="H39" s="18">
        <v>530500</v>
      </c>
      <c r="I39" s="18"/>
      <c r="J39" s="18">
        <v>80500</v>
      </c>
      <c r="K39" s="18"/>
      <c r="L39" s="18"/>
      <c r="M39" s="18"/>
      <c r="N39" s="18"/>
      <c r="O39" s="18">
        <v>90000</v>
      </c>
      <c r="P39" s="18"/>
      <c r="Q39" s="18"/>
      <c r="R39" s="18"/>
      <c r="S39" s="18"/>
      <c r="T39" s="18">
        <v>90000</v>
      </c>
      <c r="U39" s="18"/>
      <c r="V39" s="18"/>
      <c r="W39" s="18">
        <v>90000</v>
      </c>
      <c r="X39" s="18"/>
      <c r="Y39" s="18"/>
      <c r="Z39" s="18"/>
      <c r="AA39" s="18">
        <v>90000</v>
      </c>
      <c r="AB39" s="18"/>
      <c r="AC39" s="18"/>
      <c r="AD39" s="18"/>
      <c r="AE39" s="18"/>
      <c r="AF39" s="18">
        <v>90000</v>
      </c>
      <c r="AG39" s="18"/>
      <c r="AH39" s="18"/>
      <c r="AI39" s="18"/>
      <c r="AJ39" s="18"/>
      <c r="AK39" s="18"/>
      <c r="AL39" s="15">
        <v>0</v>
      </c>
      <c r="AM39" s="16"/>
      <c r="AN39" s="16"/>
      <c r="AO39" s="16"/>
      <c r="AP39" s="16"/>
      <c r="AQ39" s="17"/>
      <c r="AR39" s="18">
        <f t="shared" si="4"/>
        <v>530500</v>
      </c>
      <c r="AS39" s="18"/>
      <c r="AT39" s="18"/>
    </row>
    <row r="40" spans="1:47" s="5" customFormat="1" ht="25.5" customHeight="1" x14ac:dyDescent="0.2">
      <c r="A40" s="29" t="s">
        <v>55</v>
      </c>
      <c r="B40" s="29"/>
      <c r="C40" s="30" t="s">
        <v>17</v>
      </c>
      <c r="D40" s="30"/>
      <c r="E40" s="30"/>
      <c r="F40" s="30"/>
      <c r="G40" s="30"/>
      <c r="H40" s="21">
        <f>SUM(H41:I48)</f>
        <v>20733331</v>
      </c>
      <c r="I40" s="21"/>
      <c r="J40" s="21">
        <f>SUM(J41:N48)</f>
        <v>4380826</v>
      </c>
      <c r="K40" s="21"/>
      <c r="L40" s="21"/>
      <c r="M40" s="21"/>
      <c r="N40" s="21"/>
      <c r="O40" s="21">
        <f>SUM(O41:S48)</f>
        <v>3780000</v>
      </c>
      <c r="P40" s="21"/>
      <c r="Q40" s="21"/>
      <c r="R40" s="21"/>
      <c r="S40" s="21"/>
      <c r="T40" s="21">
        <v>3300000</v>
      </c>
      <c r="U40" s="21"/>
      <c r="V40" s="21"/>
      <c r="W40" s="21">
        <v>4422000</v>
      </c>
      <c r="X40" s="21"/>
      <c r="Y40" s="21"/>
      <c r="Z40" s="21"/>
      <c r="AA40" s="21">
        <v>3000000</v>
      </c>
      <c r="AB40" s="21"/>
      <c r="AC40" s="21"/>
      <c r="AD40" s="21"/>
      <c r="AE40" s="21"/>
      <c r="AF40" s="21">
        <v>0</v>
      </c>
      <c r="AG40" s="21"/>
      <c r="AH40" s="21"/>
      <c r="AI40" s="21"/>
      <c r="AJ40" s="21"/>
      <c r="AK40" s="21"/>
      <c r="AL40" s="19">
        <v>0</v>
      </c>
      <c r="AM40" s="19"/>
      <c r="AN40" s="19"/>
      <c r="AO40" s="19"/>
      <c r="AP40" s="19"/>
      <c r="AQ40" s="19"/>
      <c r="AR40" s="21">
        <f>SUM(AR41:AT48)</f>
        <v>18882826</v>
      </c>
      <c r="AS40" s="21"/>
      <c r="AT40" s="21"/>
    </row>
    <row r="41" spans="1:47" s="5" customFormat="1" ht="36" customHeight="1" x14ac:dyDescent="0.2">
      <c r="A41" s="26" t="s">
        <v>56</v>
      </c>
      <c r="B41" s="26"/>
      <c r="C41" s="25" t="s">
        <v>68</v>
      </c>
      <c r="D41" s="25"/>
      <c r="E41" s="4" t="s">
        <v>35</v>
      </c>
      <c r="F41" s="4">
        <v>2015</v>
      </c>
      <c r="G41" s="4">
        <v>2016</v>
      </c>
      <c r="H41" s="18">
        <v>800000</v>
      </c>
      <c r="I41" s="18"/>
      <c r="J41" s="18">
        <v>400000</v>
      </c>
      <c r="K41" s="18"/>
      <c r="L41" s="18"/>
      <c r="M41" s="18"/>
      <c r="N41" s="18"/>
      <c r="O41" s="18">
        <v>400000</v>
      </c>
      <c r="P41" s="18"/>
      <c r="Q41" s="18"/>
      <c r="R41" s="18"/>
      <c r="S41" s="18"/>
      <c r="T41" s="18">
        <v>0</v>
      </c>
      <c r="U41" s="18"/>
      <c r="V41" s="18"/>
      <c r="W41" s="18">
        <v>0</v>
      </c>
      <c r="X41" s="18"/>
      <c r="Y41" s="18"/>
      <c r="Z41" s="18"/>
      <c r="AA41" s="18">
        <v>0</v>
      </c>
      <c r="AB41" s="18"/>
      <c r="AC41" s="18"/>
      <c r="AD41" s="18"/>
      <c r="AE41" s="18"/>
      <c r="AF41" s="18">
        <v>0</v>
      </c>
      <c r="AG41" s="18"/>
      <c r="AH41" s="18"/>
      <c r="AI41" s="18"/>
      <c r="AJ41" s="18"/>
      <c r="AK41" s="18"/>
      <c r="AL41" s="15">
        <v>0</v>
      </c>
      <c r="AM41" s="16"/>
      <c r="AN41" s="16"/>
      <c r="AO41" s="16"/>
      <c r="AP41" s="16"/>
      <c r="AQ41" s="17"/>
      <c r="AR41" s="18">
        <f>SUM(J41:AQ41)</f>
        <v>800000</v>
      </c>
      <c r="AS41" s="18"/>
      <c r="AT41" s="18"/>
    </row>
    <row r="42" spans="1:47" s="5" customFormat="1" ht="38.25" customHeight="1" x14ac:dyDescent="0.2">
      <c r="A42" s="26" t="s">
        <v>57</v>
      </c>
      <c r="B42" s="26"/>
      <c r="C42" s="25" t="s">
        <v>69</v>
      </c>
      <c r="D42" s="25"/>
      <c r="E42" s="4" t="s">
        <v>35</v>
      </c>
      <c r="F42" s="4">
        <v>2015</v>
      </c>
      <c r="G42" s="4">
        <v>2016</v>
      </c>
      <c r="H42" s="18">
        <f>J42+O42</f>
        <v>420000</v>
      </c>
      <c r="I42" s="18"/>
      <c r="J42" s="18">
        <f>100000+100000+70000</f>
        <v>270000</v>
      </c>
      <c r="K42" s="18"/>
      <c r="L42" s="18"/>
      <c r="M42" s="18"/>
      <c r="N42" s="18"/>
      <c r="O42" s="18">
        <f>250000-100000</f>
        <v>150000</v>
      </c>
      <c r="P42" s="18"/>
      <c r="Q42" s="18"/>
      <c r="R42" s="18"/>
      <c r="S42" s="18"/>
      <c r="T42" s="18">
        <v>0</v>
      </c>
      <c r="U42" s="18"/>
      <c r="V42" s="18"/>
      <c r="W42" s="18">
        <v>0</v>
      </c>
      <c r="X42" s="18"/>
      <c r="Y42" s="18"/>
      <c r="Z42" s="18"/>
      <c r="AA42" s="18">
        <v>0</v>
      </c>
      <c r="AB42" s="18"/>
      <c r="AC42" s="18"/>
      <c r="AD42" s="18"/>
      <c r="AE42" s="18"/>
      <c r="AF42" s="18">
        <v>0</v>
      </c>
      <c r="AG42" s="18"/>
      <c r="AH42" s="18"/>
      <c r="AI42" s="18"/>
      <c r="AJ42" s="18"/>
      <c r="AK42" s="18"/>
      <c r="AL42" s="15">
        <v>0</v>
      </c>
      <c r="AM42" s="16"/>
      <c r="AN42" s="16"/>
      <c r="AO42" s="16"/>
      <c r="AP42" s="16"/>
      <c r="AQ42" s="17"/>
      <c r="AR42" s="18">
        <f t="shared" ref="AR42:AR48" si="5">SUM(J42:AQ42)</f>
        <v>420000</v>
      </c>
      <c r="AS42" s="18"/>
      <c r="AT42" s="18"/>
    </row>
    <row r="43" spans="1:47" s="5" customFormat="1" ht="39.200000000000003" customHeight="1" x14ac:dyDescent="0.2">
      <c r="A43" s="26" t="s">
        <v>58</v>
      </c>
      <c r="B43" s="26"/>
      <c r="C43" s="25" t="s">
        <v>62</v>
      </c>
      <c r="D43" s="25"/>
      <c r="E43" s="4" t="s">
        <v>35</v>
      </c>
      <c r="F43" s="4">
        <v>2012</v>
      </c>
      <c r="G43" s="4">
        <v>2016</v>
      </c>
      <c r="H43" s="18">
        <v>2364379</v>
      </c>
      <c r="I43" s="18"/>
      <c r="J43" s="18">
        <v>582826</v>
      </c>
      <c r="K43" s="18"/>
      <c r="L43" s="18"/>
      <c r="M43" s="18"/>
      <c r="N43" s="18"/>
      <c r="O43" s="18">
        <v>0</v>
      </c>
      <c r="P43" s="18"/>
      <c r="Q43" s="18"/>
      <c r="R43" s="18"/>
      <c r="S43" s="18"/>
      <c r="T43" s="18">
        <v>0</v>
      </c>
      <c r="U43" s="18"/>
      <c r="V43" s="18"/>
      <c r="W43" s="18">
        <v>0</v>
      </c>
      <c r="X43" s="18"/>
      <c r="Y43" s="18"/>
      <c r="Z43" s="18"/>
      <c r="AA43" s="18">
        <v>0</v>
      </c>
      <c r="AB43" s="18"/>
      <c r="AC43" s="18"/>
      <c r="AD43" s="18"/>
      <c r="AE43" s="18"/>
      <c r="AF43" s="18">
        <v>0</v>
      </c>
      <c r="AG43" s="18"/>
      <c r="AH43" s="18"/>
      <c r="AI43" s="18"/>
      <c r="AJ43" s="18"/>
      <c r="AK43" s="18"/>
      <c r="AL43" s="15">
        <v>0</v>
      </c>
      <c r="AM43" s="16"/>
      <c r="AN43" s="16"/>
      <c r="AO43" s="16"/>
      <c r="AP43" s="16"/>
      <c r="AQ43" s="17"/>
      <c r="AR43" s="18">
        <f t="shared" si="5"/>
        <v>582826</v>
      </c>
      <c r="AS43" s="18"/>
      <c r="AT43" s="18"/>
    </row>
    <row r="44" spans="1:47" s="5" customFormat="1" ht="39.200000000000003" customHeight="1" x14ac:dyDescent="0.2">
      <c r="A44" s="26" t="s">
        <v>59</v>
      </c>
      <c r="B44" s="26"/>
      <c r="C44" s="25" t="s">
        <v>72</v>
      </c>
      <c r="D44" s="25"/>
      <c r="E44" s="4" t="s">
        <v>35</v>
      </c>
      <c r="F44" s="4">
        <v>2015</v>
      </c>
      <c r="G44" s="4">
        <v>2016</v>
      </c>
      <c r="H44" s="18">
        <v>480000</v>
      </c>
      <c r="I44" s="18"/>
      <c r="J44" s="18">
        <v>100000</v>
      </c>
      <c r="K44" s="18"/>
      <c r="L44" s="18"/>
      <c r="M44" s="18"/>
      <c r="N44" s="18"/>
      <c r="O44" s="18">
        <v>380000</v>
      </c>
      <c r="P44" s="18"/>
      <c r="Q44" s="18"/>
      <c r="R44" s="18"/>
      <c r="S44" s="18"/>
      <c r="T44" s="18">
        <v>0</v>
      </c>
      <c r="U44" s="18"/>
      <c r="V44" s="18"/>
      <c r="W44" s="18">
        <v>0</v>
      </c>
      <c r="X44" s="18"/>
      <c r="Y44" s="18"/>
      <c r="Z44" s="18"/>
      <c r="AA44" s="18">
        <v>0</v>
      </c>
      <c r="AB44" s="18"/>
      <c r="AC44" s="18"/>
      <c r="AD44" s="18"/>
      <c r="AE44" s="18"/>
      <c r="AF44" s="18">
        <v>0</v>
      </c>
      <c r="AG44" s="18"/>
      <c r="AH44" s="18"/>
      <c r="AI44" s="18"/>
      <c r="AJ44" s="18"/>
      <c r="AK44" s="18"/>
      <c r="AL44" s="15">
        <v>0</v>
      </c>
      <c r="AM44" s="16"/>
      <c r="AN44" s="16"/>
      <c r="AO44" s="16"/>
      <c r="AP44" s="16"/>
      <c r="AQ44" s="17"/>
      <c r="AR44" s="18">
        <f t="shared" si="5"/>
        <v>480000</v>
      </c>
      <c r="AS44" s="18"/>
      <c r="AT44" s="18"/>
    </row>
    <row r="45" spans="1:47" s="5" customFormat="1" ht="46.5" customHeight="1" x14ac:dyDescent="0.2">
      <c r="A45" s="26" t="s">
        <v>60</v>
      </c>
      <c r="B45" s="26"/>
      <c r="C45" s="25" t="s">
        <v>90</v>
      </c>
      <c r="D45" s="25"/>
      <c r="E45" s="4" t="s">
        <v>35</v>
      </c>
      <c r="F45" s="4">
        <v>2015</v>
      </c>
      <c r="G45" s="4">
        <v>2018</v>
      </c>
      <c r="H45" s="18">
        <v>7000000</v>
      </c>
      <c r="I45" s="18"/>
      <c r="J45" s="18">
        <v>50000</v>
      </c>
      <c r="K45" s="18"/>
      <c r="L45" s="18"/>
      <c r="M45" s="18"/>
      <c r="N45" s="18"/>
      <c r="O45" s="18">
        <v>700000</v>
      </c>
      <c r="P45" s="18"/>
      <c r="Q45" s="18"/>
      <c r="R45" s="18"/>
      <c r="S45" s="18"/>
      <c r="T45" s="18">
        <v>3000000</v>
      </c>
      <c r="U45" s="18"/>
      <c r="V45" s="18"/>
      <c r="W45" s="18">
        <v>3250000</v>
      </c>
      <c r="X45" s="18"/>
      <c r="Y45" s="18"/>
      <c r="Z45" s="18"/>
      <c r="AA45" s="18">
        <v>0</v>
      </c>
      <c r="AB45" s="18"/>
      <c r="AC45" s="18"/>
      <c r="AD45" s="18"/>
      <c r="AE45" s="18"/>
      <c r="AF45" s="18">
        <v>0</v>
      </c>
      <c r="AG45" s="18"/>
      <c r="AH45" s="18"/>
      <c r="AI45" s="18"/>
      <c r="AJ45" s="18"/>
      <c r="AK45" s="18"/>
      <c r="AL45" s="15">
        <v>0</v>
      </c>
      <c r="AM45" s="16"/>
      <c r="AN45" s="16"/>
      <c r="AO45" s="16"/>
      <c r="AP45" s="16"/>
      <c r="AQ45" s="17"/>
      <c r="AR45" s="18">
        <f t="shared" si="5"/>
        <v>7000000</v>
      </c>
      <c r="AS45" s="18"/>
      <c r="AT45" s="18"/>
    </row>
    <row r="46" spans="1:47" s="5" customFormat="1" ht="41.25" customHeight="1" x14ac:dyDescent="0.2">
      <c r="A46" s="26" t="s">
        <v>61</v>
      </c>
      <c r="B46" s="26"/>
      <c r="C46" s="25" t="s">
        <v>92</v>
      </c>
      <c r="D46" s="25"/>
      <c r="E46" s="4" t="s">
        <v>35</v>
      </c>
      <c r="F46" s="4">
        <v>2013</v>
      </c>
      <c r="G46" s="4">
        <v>2016</v>
      </c>
      <c r="H46" s="18">
        <v>4468952</v>
      </c>
      <c r="I46" s="18"/>
      <c r="J46" s="18">
        <v>2800000</v>
      </c>
      <c r="K46" s="18"/>
      <c r="L46" s="18"/>
      <c r="M46" s="18"/>
      <c r="N46" s="18"/>
      <c r="O46" s="18">
        <v>1600000</v>
      </c>
      <c r="P46" s="18"/>
      <c r="Q46" s="18"/>
      <c r="R46" s="18"/>
      <c r="S46" s="18"/>
      <c r="T46" s="18">
        <v>0</v>
      </c>
      <c r="U46" s="18"/>
      <c r="V46" s="18"/>
      <c r="W46" s="18">
        <v>0</v>
      </c>
      <c r="X46" s="18"/>
      <c r="Y46" s="18"/>
      <c r="Z46" s="18"/>
      <c r="AA46" s="18">
        <v>0</v>
      </c>
      <c r="AB46" s="18"/>
      <c r="AC46" s="18"/>
      <c r="AD46" s="18"/>
      <c r="AE46" s="18"/>
      <c r="AF46" s="18">
        <v>0</v>
      </c>
      <c r="AG46" s="18"/>
      <c r="AH46" s="18"/>
      <c r="AI46" s="18"/>
      <c r="AJ46" s="18"/>
      <c r="AK46" s="18"/>
      <c r="AL46" s="15">
        <v>0</v>
      </c>
      <c r="AM46" s="16"/>
      <c r="AN46" s="16"/>
      <c r="AO46" s="16"/>
      <c r="AP46" s="16"/>
      <c r="AQ46" s="17"/>
      <c r="AR46" s="18">
        <f t="shared" si="5"/>
        <v>4400000</v>
      </c>
      <c r="AS46" s="18"/>
      <c r="AT46" s="18"/>
    </row>
    <row r="47" spans="1:47" s="5" customFormat="1" ht="36.75" customHeight="1" x14ac:dyDescent="0.2">
      <c r="A47" s="26" t="s">
        <v>95</v>
      </c>
      <c r="B47" s="26"/>
      <c r="C47" s="25" t="s">
        <v>70</v>
      </c>
      <c r="D47" s="25"/>
      <c r="E47" s="4" t="s">
        <v>35</v>
      </c>
      <c r="F47" s="4">
        <v>2015</v>
      </c>
      <c r="G47" s="4">
        <v>2019</v>
      </c>
      <c r="H47" s="18">
        <v>4900000</v>
      </c>
      <c r="I47" s="18"/>
      <c r="J47" s="18">
        <v>128000</v>
      </c>
      <c r="K47" s="18"/>
      <c r="L47" s="18"/>
      <c r="M47" s="18"/>
      <c r="N47" s="18"/>
      <c r="O47" s="18">
        <v>300000</v>
      </c>
      <c r="P47" s="18"/>
      <c r="Q47" s="18"/>
      <c r="R47" s="18"/>
      <c r="S47" s="18"/>
      <c r="T47" s="18">
        <v>300000</v>
      </c>
      <c r="U47" s="18"/>
      <c r="V47" s="18"/>
      <c r="W47" s="18">
        <v>1172000</v>
      </c>
      <c r="X47" s="18"/>
      <c r="Y47" s="18"/>
      <c r="Z47" s="18"/>
      <c r="AA47" s="18">
        <v>3000000</v>
      </c>
      <c r="AB47" s="18"/>
      <c r="AC47" s="18"/>
      <c r="AD47" s="18"/>
      <c r="AE47" s="18"/>
      <c r="AF47" s="18">
        <v>0</v>
      </c>
      <c r="AG47" s="18"/>
      <c r="AH47" s="18"/>
      <c r="AI47" s="18"/>
      <c r="AJ47" s="18"/>
      <c r="AK47" s="18"/>
      <c r="AL47" s="15">
        <v>0</v>
      </c>
      <c r="AM47" s="16"/>
      <c r="AN47" s="16"/>
      <c r="AO47" s="16"/>
      <c r="AP47" s="16"/>
      <c r="AQ47" s="17"/>
      <c r="AR47" s="18">
        <f t="shared" si="5"/>
        <v>4900000</v>
      </c>
      <c r="AS47" s="18"/>
      <c r="AT47" s="18"/>
    </row>
    <row r="48" spans="1:47" s="5" customFormat="1" ht="57" customHeight="1" x14ac:dyDescent="0.2">
      <c r="A48" s="26" t="s">
        <v>63</v>
      </c>
      <c r="B48" s="26"/>
      <c r="C48" s="25" t="s">
        <v>71</v>
      </c>
      <c r="D48" s="25"/>
      <c r="E48" s="4" t="s">
        <v>35</v>
      </c>
      <c r="F48" s="4">
        <v>2015</v>
      </c>
      <c r="G48" s="4">
        <v>2016</v>
      </c>
      <c r="H48" s="18">
        <v>300000</v>
      </c>
      <c r="I48" s="18"/>
      <c r="J48" s="18">
        <v>50000</v>
      </c>
      <c r="K48" s="18"/>
      <c r="L48" s="18"/>
      <c r="M48" s="18"/>
      <c r="N48" s="18"/>
      <c r="O48" s="18">
        <v>250000</v>
      </c>
      <c r="P48" s="18"/>
      <c r="Q48" s="18"/>
      <c r="R48" s="18"/>
      <c r="S48" s="18"/>
      <c r="T48" s="18">
        <v>0</v>
      </c>
      <c r="U48" s="18"/>
      <c r="V48" s="18"/>
      <c r="W48" s="18">
        <v>0</v>
      </c>
      <c r="X48" s="18"/>
      <c r="Y48" s="18"/>
      <c r="Z48" s="18"/>
      <c r="AA48" s="18">
        <v>0</v>
      </c>
      <c r="AB48" s="18"/>
      <c r="AC48" s="18"/>
      <c r="AD48" s="18"/>
      <c r="AE48" s="18"/>
      <c r="AF48" s="18">
        <v>0</v>
      </c>
      <c r="AG48" s="18"/>
      <c r="AH48" s="18"/>
      <c r="AI48" s="18"/>
      <c r="AJ48" s="18"/>
      <c r="AK48" s="18"/>
      <c r="AL48" s="15">
        <v>0</v>
      </c>
      <c r="AM48" s="16"/>
      <c r="AN48" s="16"/>
      <c r="AO48" s="16"/>
      <c r="AP48" s="16"/>
      <c r="AQ48" s="17"/>
      <c r="AR48" s="18">
        <f t="shared" si="5"/>
        <v>300000</v>
      </c>
      <c r="AS48" s="18"/>
      <c r="AT48" s="18"/>
    </row>
    <row r="49" spans="1:45" ht="38.25" customHeight="1" x14ac:dyDescent="0.2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1"/>
    </row>
    <row r="50" spans="1:45" ht="11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1"/>
    </row>
    <row r="51" spans="1:45" ht="38.25" customHeight="1" x14ac:dyDescent="0.2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1"/>
    </row>
    <row r="80" spans="9:11" x14ac:dyDescent="0.2">
      <c r="I80" s="21"/>
      <c r="J80" s="21"/>
      <c r="K80" s="21"/>
    </row>
  </sheetData>
  <mergeCells count="485">
    <mergeCell ref="AR35:AT35"/>
    <mergeCell ref="A35:B35"/>
    <mergeCell ref="C35:D35"/>
    <mergeCell ref="H35:I35"/>
    <mergeCell ref="J35:N35"/>
    <mergeCell ref="O35:S35"/>
    <mergeCell ref="T35:V35"/>
    <mergeCell ref="W35:Z35"/>
    <mergeCell ref="AA35:AE35"/>
    <mergeCell ref="AF35:AK35"/>
    <mergeCell ref="I80:K80"/>
    <mergeCell ref="W39:Z39"/>
    <mergeCell ref="T39:V39"/>
    <mergeCell ref="O39:S39"/>
    <mergeCell ref="J39:N39"/>
    <mergeCell ref="H39:I39"/>
    <mergeCell ref="A50:AR50"/>
    <mergeCell ref="A48:B48"/>
    <mergeCell ref="A46:B46"/>
    <mergeCell ref="H46:I46"/>
    <mergeCell ref="A47:B47"/>
    <mergeCell ref="D51:AR51"/>
    <mergeCell ref="AR43:AT43"/>
    <mergeCell ref="T48:V48"/>
    <mergeCell ref="W48:Z48"/>
    <mergeCell ref="AF48:AK48"/>
    <mergeCell ref="AR45:AT45"/>
    <mergeCell ref="C47:D47"/>
    <mergeCell ref="H47:I47"/>
    <mergeCell ref="A39:B39"/>
    <mergeCell ref="C39:D39"/>
    <mergeCell ref="W36:Z36"/>
    <mergeCell ref="AA36:AE36"/>
    <mergeCell ref="AF36:AK36"/>
    <mergeCell ref="AL36:AQ36"/>
    <mergeCell ref="AR36:AT36"/>
    <mergeCell ref="W37:Z37"/>
    <mergeCell ref="AA37:AE37"/>
    <mergeCell ref="AF37:AK37"/>
    <mergeCell ref="AR37:AT37"/>
    <mergeCell ref="AL37:AQ37"/>
    <mergeCell ref="AR38:AT38"/>
    <mergeCell ref="AR39:AT39"/>
    <mergeCell ref="AL39:AQ39"/>
    <mergeCell ref="AL38:AQ38"/>
    <mergeCell ref="AF38:AK38"/>
    <mergeCell ref="AF39:AK39"/>
    <mergeCell ref="AA38:AE38"/>
    <mergeCell ref="AR25:AT25"/>
    <mergeCell ref="AR27:AT27"/>
    <mergeCell ref="AF27:AK27"/>
    <mergeCell ref="AA27:AE27"/>
    <mergeCell ref="W27:Z27"/>
    <mergeCell ref="T27:V27"/>
    <mergeCell ref="O27:S27"/>
    <mergeCell ref="J27:N27"/>
    <mergeCell ref="H27:I27"/>
    <mergeCell ref="AL25:AQ25"/>
    <mergeCell ref="AL27:AQ27"/>
    <mergeCell ref="AL26:AQ26"/>
    <mergeCell ref="A36:B36"/>
    <mergeCell ref="A37:B37"/>
    <mergeCell ref="A38:B38"/>
    <mergeCell ref="C36:D36"/>
    <mergeCell ref="C37:D37"/>
    <mergeCell ref="C38:D38"/>
    <mergeCell ref="H36:I36"/>
    <mergeCell ref="H38:I38"/>
    <mergeCell ref="H37:I37"/>
    <mergeCell ref="AL28:AQ28"/>
    <mergeCell ref="AL29:AQ29"/>
    <mergeCell ref="AL31:AQ31"/>
    <mergeCell ref="AL32:AQ32"/>
    <mergeCell ref="AL33:AQ33"/>
    <mergeCell ref="AL34:AQ34"/>
    <mergeCell ref="AL40:AQ40"/>
    <mergeCell ref="AL41:AQ41"/>
    <mergeCell ref="AF20:AK20"/>
    <mergeCell ref="AF26:AK26"/>
    <mergeCell ref="AF31:AK31"/>
    <mergeCell ref="AF32:AK32"/>
    <mergeCell ref="AL20:AQ20"/>
    <mergeCell ref="AF25:AK25"/>
    <mergeCell ref="AL35:AQ35"/>
    <mergeCell ref="AL14:AQ14"/>
    <mergeCell ref="AL15:AQ15"/>
    <mergeCell ref="AL16:AQ16"/>
    <mergeCell ref="AL17:AQ17"/>
    <mergeCell ref="AL18:AQ18"/>
    <mergeCell ref="AL19:AQ19"/>
    <mergeCell ref="AR16:AT16"/>
    <mergeCell ref="AR9:AT9"/>
    <mergeCell ref="AR17:AT17"/>
    <mergeCell ref="AR10:AT10"/>
    <mergeCell ref="AR11:AT11"/>
    <mergeCell ref="AR12:AT12"/>
    <mergeCell ref="AR13:AT13"/>
    <mergeCell ref="AR14:AT14"/>
    <mergeCell ref="AR15:AT15"/>
    <mergeCell ref="AR18:AT18"/>
    <mergeCell ref="AR19:AT19"/>
    <mergeCell ref="A20:B20"/>
    <mergeCell ref="C20:D20"/>
    <mergeCell ref="H20:I20"/>
    <mergeCell ref="J20:N20"/>
    <mergeCell ref="O20:S20"/>
    <mergeCell ref="W20:Z20"/>
    <mergeCell ref="T20:V20"/>
    <mergeCell ref="AA20:AE20"/>
    <mergeCell ref="AA48:AE48"/>
    <mergeCell ref="C44:D44"/>
    <mergeCell ref="AA44:AE44"/>
    <mergeCell ref="AA43:AE43"/>
    <mergeCell ref="AA45:AE45"/>
    <mergeCell ref="J46:N46"/>
    <mergeCell ref="O46:S46"/>
    <mergeCell ref="T46:V46"/>
    <mergeCell ref="O24:S24"/>
    <mergeCell ref="T24:V24"/>
    <mergeCell ref="W26:Z26"/>
    <mergeCell ref="AA26:AE26"/>
    <mergeCell ref="AA28:AE28"/>
    <mergeCell ref="W47:Z47"/>
    <mergeCell ref="W31:Z31"/>
    <mergeCell ref="A27:B27"/>
    <mergeCell ref="AR20:AT20"/>
    <mergeCell ref="AA22:AE22"/>
    <mergeCell ref="AA23:AE23"/>
    <mergeCell ref="AA24:AE24"/>
    <mergeCell ref="AL21:AQ21"/>
    <mergeCell ref="AL22:AQ22"/>
    <mergeCell ref="AL23:AQ23"/>
    <mergeCell ref="AL24:AQ24"/>
    <mergeCell ref="AR22:AT22"/>
    <mergeCell ref="AR23:AT23"/>
    <mergeCell ref="AR24:AT24"/>
    <mergeCell ref="AR21:AT21"/>
    <mergeCell ref="AF23:AK23"/>
    <mergeCell ref="AF24:AK24"/>
    <mergeCell ref="AF21:AK21"/>
    <mergeCell ref="AF22:AK22"/>
    <mergeCell ref="AA21:AE21"/>
    <mergeCell ref="J38:N38"/>
    <mergeCell ref="O36:S36"/>
    <mergeCell ref="O37:S37"/>
    <mergeCell ref="O38:S38"/>
    <mergeCell ref="T36:V36"/>
    <mergeCell ref="C25:D25"/>
    <mergeCell ref="J36:N36"/>
    <mergeCell ref="J37:N37"/>
    <mergeCell ref="AF19:AK19"/>
    <mergeCell ref="W23:Z23"/>
    <mergeCell ref="W24:Z24"/>
    <mergeCell ref="C27:D27"/>
    <mergeCell ref="H25:I25"/>
    <mergeCell ref="J25:N25"/>
    <mergeCell ref="O25:S25"/>
    <mergeCell ref="T25:V25"/>
    <mergeCell ref="W25:Z25"/>
    <mergeCell ref="AA25:AE25"/>
    <mergeCell ref="W18:Z18"/>
    <mergeCell ref="J19:N19"/>
    <mergeCell ref="O19:S19"/>
    <mergeCell ref="T19:V19"/>
    <mergeCell ref="W19:Z19"/>
    <mergeCell ref="C19:D19"/>
    <mergeCell ref="H19:I19"/>
    <mergeCell ref="W32:Z32"/>
    <mergeCell ref="T26:V26"/>
    <mergeCell ref="O26:S26"/>
    <mergeCell ref="O18:S18"/>
    <mergeCell ref="T18:V18"/>
    <mergeCell ref="O23:S23"/>
    <mergeCell ref="T23:V23"/>
    <mergeCell ref="A10:B10"/>
    <mergeCell ref="A14:B14"/>
    <mergeCell ref="C14:D14"/>
    <mergeCell ref="H14:I14"/>
    <mergeCell ref="J14:N14"/>
    <mergeCell ref="O14:S14"/>
    <mergeCell ref="T14:V14"/>
    <mergeCell ref="W14:Z14"/>
    <mergeCell ref="A15:B15"/>
    <mergeCell ref="C15:D15"/>
    <mergeCell ref="W10:Z10"/>
    <mergeCell ref="J10:N10"/>
    <mergeCell ref="O10:S10"/>
    <mergeCell ref="T10:V10"/>
    <mergeCell ref="C10:G10"/>
    <mergeCell ref="W11:Z11"/>
    <mergeCell ref="C12:D12"/>
    <mergeCell ref="H12:I12"/>
    <mergeCell ref="H15:I15"/>
    <mergeCell ref="J15:N15"/>
    <mergeCell ref="O15:S15"/>
    <mergeCell ref="T15:V15"/>
    <mergeCell ref="W15:Z15"/>
    <mergeCell ref="A13:B13"/>
    <mergeCell ref="A9:B9"/>
    <mergeCell ref="A8:B8"/>
    <mergeCell ref="A7:B7"/>
    <mergeCell ref="AF7:AK7"/>
    <mergeCell ref="AR7:AT7"/>
    <mergeCell ref="AR8:AT8"/>
    <mergeCell ref="AF11:AK11"/>
    <mergeCell ref="A12:B12"/>
    <mergeCell ref="J12:N12"/>
    <mergeCell ref="O12:S12"/>
    <mergeCell ref="T12:V12"/>
    <mergeCell ref="A11:B11"/>
    <mergeCell ref="C11:G11"/>
    <mergeCell ref="H11:I11"/>
    <mergeCell ref="J11:N11"/>
    <mergeCell ref="O11:S11"/>
    <mergeCell ref="T11:V11"/>
    <mergeCell ref="H10:I10"/>
    <mergeCell ref="AA7:AE7"/>
    <mergeCell ref="AA8:AE8"/>
    <mergeCell ref="AA9:AE9"/>
    <mergeCell ref="AA10:AE10"/>
    <mergeCell ref="AA11:AE11"/>
    <mergeCell ref="AA12:AE12"/>
    <mergeCell ref="C16:D16"/>
    <mergeCell ref="H16:I16"/>
    <mergeCell ref="J16:N16"/>
    <mergeCell ref="O16:S16"/>
    <mergeCell ref="T16:V16"/>
    <mergeCell ref="AA5:AE6"/>
    <mergeCell ref="W16:Z16"/>
    <mergeCell ref="W8:Z8"/>
    <mergeCell ref="AF8:AK8"/>
    <mergeCell ref="W9:Z9"/>
    <mergeCell ref="AF9:AK9"/>
    <mergeCell ref="AF10:AK10"/>
    <mergeCell ref="J9:N9"/>
    <mergeCell ref="O9:S9"/>
    <mergeCell ref="T9:V9"/>
    <mergeCell ref="J8:N8"/>
    <mergeCell ref="O8:S8"/>
    <mergeCell ref="W7:Z7"/>
    <mergeCell ref="C9:G9"/>
    <mergeCell ref="H9:I9"/>
    <mergeCell ref="C8:G8"/>
    <mergeCell ref="C7:G7"/>
    <mergeCell ref="C13:D13"/>
    <mergeCell ref="AF13:AK13"/>
    <mergeCell ref="A1:Q1"/>
    <mergeCell ref="R1:AR1"/>
    <mergeCell ref="AK3:AR3"/>
    <mergeCell ref="X3:Y3"/>
    <mergeCell ref="AG3:AI3"/>
    <mergeCell ref="A2:H2"/>
    <mergeCell ref="I2:AR2"/>
    <mergeCell ref="B3:J3"/>
    <mergeCell ref="E5:E6"/>
    <mergeCell ref="A4:AR4"/>
    <mergeCell ref="K3:L3"/>
    <mergeCell ref="M3:O3"/>
    <mergeCell ref="S3:T3"/>
    <mergeCell ref="V3:W3"/>
    <mergeCell ref="A5:B6"/>
    <mergeCell ref="Z3:AF3"/>
    <mergeCell ref="C5:D6"/>
    <mergeCell ref="T5:V6"/>
    <mergeCell ref="W5:Z6"/>
    <mergeCell ref="AF5:AK6"/>
    <mergeCell ref="Q3:R3"/>
    <mergeCell ref="F5:G5"/>
    <mergeCell ref="H5:I6"/>
    <mergeCell ref="J5:N6"/>
    <mergeCell ref="AR5:AT6"/>
    <mergeCell ref="AL5:AQ6"/>
    <mergeCell ref="O5:S6"/>
    <mergeCell ref="AF14:AK14"/>
    <mergeCell ref="W12:Z12"/>
    <mergeCell ref="AF12:AK12"/>
    <mergeCell ref="H8:I8"/>
    <mergeCell ref="T8:V8"/>
    <mergeCell ref="J7:N7"/>
    <mergeCell ref="O7:S7"/>
    <mergeCell ref="T7:V7"/>
    <mergeCell ref="H7:I7"/>
    <mergeCell ref="AL7:AQ7"/>
    <mergeCell ref="AL8:AQ8"/>
    <mergeCell ref="AL9:AQ9"/>
    <mergeCell ref="AL10:AQ10"/>
    <mergeCell ref="AL11:AQ11"/>
    <mergeCell ref="AL12:AQ12"/>
    <mergeCell ref="AL13:AQ13"/>
    <mergeCell ref="H13:I13"/>
    <mergeCell ref="J13:N13"/>
    <mergeCell ref="O13:S13"/>
    <mergeCell ref="T13:V13"/>
    <mergeCell ref="W13:Z13"/>
    <mergeCell ref="AA13:AE13"/>
    <mergeCell ref="AA14:AE14"/>
    <mergeCell ref="AF15:AK15"/>
    <mergeCell ref="A19:B19"/>
    <mergeCell ref="A17:B17"/>
    <mergeCell ref="C17:D17"/>
    <mergeCell ref="H17:I17"/>
    <mergeCell ref="J17:N17"/>
    <mergeCell ref="A18:B18"/>
    <mergeCell ref="AF18:AK18"/>
    <mergeCell ref="AA19:AE19"/>
    <mergeCell ref="AA15:AE15"/>
    <mergeCell ref="AA16:AE16"/>
    <mergeCell ref="AA17:AE17"/>
    <mergeCell ref="AA18:AE18"/>
    <mergeCell ref="AF17:AK17"/>
    <mergeCell ref="O17:S17"/>
    <mergeCell ref="T17:V17"/>
    <mergeCell ref="W17:Z17"/>
    <mergeCell ref="A16:B16"/>
    <mergeCell ref="C18:D18"/>
    <mergeCell ref="AF16:AK16"/>
    <mergeCell ref="H18:I18"/>
    <mergeCell ref="J18:N18"/>
    <mergeCell ref="W21:Z21"/>
    <mergeCell ref="A22:B22"/>
    <mergeCell ref="C22:D22"/>
    <mergeCell ref="H22:I22"/>
    <mergeCell ref="J22:N22"/>
    <mergeCell ref="O22:S22"/>
    <mergeCell ref="T22:V22"/>
    <mergeCell ref="W22:Z22"/>
    <mergeCell ref="A21:B21"/>
    <mergeCell ref="C21:D21"/>
    <mergeCell ref="H21:I21"/>
    <mergeCell ref="J21:N21"/>
    <mergeCell ref="O21:S21"/>
    <mergeCell ref="T21:V21"/>
    <mergeCell ref="A26:B26"/>
    <mergeCell ref="C26:D26"/>
    <mergeCell ref="H26:I26"/>
    <mergeCell ref="J26:N26"/>
    <mergeCell ref="A25:B25"/>
    <mergeCell ref="A23:B23"/>
    <mergeCell ref="C23:D23"/>
    <mergeCell ref="H23:I23"/>
    <mergeCell ref="J23:N23"/>
    <mergeCell ref="A24:B24"/>
    <mergeCell ref="C24:G24"/>
    <mergeCell ref="H24:I24"/>
    <mergeCell ref="J24:N24"/>
    <mergeCell ref="A29:B29"/>
    <mergeCell ref="C29:G30"/>
    <mergeCell ref="H29:I29"/>
    <mergeCell ref="J29:N29"/>
    <mergeCell ref="O29:S29"/>
    <mergeCell ref="T29:V29"/>
    <mergeCell ref="A30:B30"/>
    <mergeCell ref="A28:B28"/>
    <mergeCell ref="C28:D28"/>
    <mergeCell ref="H28:I28"/>
    <mergeCell ref="J28:N28"/>
    <mergeCell ref="O28:S28"/>
    <mergeCell ref="T28:V28"/>
    <mergeCell ref="A32:B32"/>
    <mergeCell ref="C32:G32"/>
    <mergeCell ref="H32:I32"/>
    <mergeCell ref="J32:N32"/>
    <mergeCell ref="O32:S32"/>
    <mergeCell ref="T32:V32"/>
    <mergeCell ref="A31:B31"/>
    <mergeCell ref="C31:G31"/>
    <mergeCell ref="H31:I31"/>
    <mergeCell ref="J31:N31"/>
    <mergeCell ref="O31:S31"/>
    <mergeCell ref="T31:V31"/>
    <mergeCell ref="A33:B33"/>
    <mergeCell ref="C33:G33"/>
    <mergeCell ref="W34:Z34"/>
    <mergeCell ref="AF34:AK34"/>
    <mergeCell ref="A40:B40"/>
    <mergeCell ref="C40:G40"/>
    <mergeCell ref="H40:I40"/>
    <mergeCell ref="J40:N40"/>
    <mergeCell ref="O40:S40"/>
    <mergeCell ref="T40:V40"/>
    <mergeCell ref="A34:B34"/>
    <mergeCell ref="C34:G34"/>
    <mergeCell ref="H34:I34"/>
    <mergeCell ref="J34:N34"/>
    <mergeCell ref="O34:S34"/>
    <mergeCell ref="T34:V34"/>
    <mergeCell ref="H33:I33"/>
    <mergeCell ref="J33:N33"/>
    <mergeCell ref="O33:S33"/>
    <mergeCell ref="T33:V33"/>
    <mergeCell ref="W33:Z33"/>
    <mergeCell ref="AF33:AK33"/>
    <mergeCell ref="AA33:AE33"/>
    <mergeCell ref="AA34:AE34"/>
    <mergeCell ref="A42:B42"/>
    <mergeCell ref="C42:D42"/>
    <mergeCell ref="H42:I42"/>
    <mergeCell ref="J42:N42"/>
    <mergeCell ref="O42:S42"/>
    <mergeCell ref="AR42:AT42"/>
    <mergeCell ref="AR40:AT40"/>
    <mergeCell ref="T42:V42"/>
    <mergeCell ref="W42:Z42"/>
    <mergeCell ref="AF42:AK42"/>
    <mergeCell ref="A41:B41"/>
    <mergeCell ref="C41:D41"/>
    <mergeCell ref="H41:I41"/>
    <mergeCell ref="J41:N41"/>
    <mergeCell ref="O41:S41"/>
    <mergeCell ref="T41:V41"/>
    <mergeCell ref="AA40:AE40"/>
    <mergeCell ref="AA41:AE41"/>
    <mergeCell ref="AA42:AE42"/>
    <mergeCell ref="AL42:AQ42"/>
    <mergeCell ref="AR41:AT41"/>
    <mergeCell ref="A43:B43"/>
    <mergeCell ref="C43:D43"/>
    <mergeCell ref="H43:I43"/>
    <mergeCell ref="J43:N43"/>
    <mergeCell ref="O43:S43"/>
    <mergeCell ref="T43:V43"/>
    <mergeCell ref="AF44:AK44"/>
    <mergeCell ref="A44:B44"/>
    <mergeCell ref="C45:D45"/>
    <mergeCell ref="T45:V45"/>
    <mergeCell ref="W45:Z45"/>
    <mergeCell ref="AF45:AK45"/>
    <mergeCell ref="AF43:AK43"/>
    <mergeCell ref="A45:B45"/>
    <mergeCell ref="H44:I44"/>
    <mergeCell ref="J44:N44"/>
    <mergeCell ref="O44:S44"/>
    <mergeCell ref="T44:V44"/>
    <mergeCell ref="W44:Z44"/>
    <mergeCell ref="W43:Z43"/>
    <mergeCell ref="AR44:AT44"/>
    <mergeCell ref="D49:AR49"/>
    <mergeCell ref="W46:Z46"/>
    <mergeCell ref="AF46:AK46"/>
    <mergeCell ref="C48:D48"/>
    <mergeCell ref="H48:I48"/>
    <mergeCell ref="J48:N48"/>
    <mergeCell ref="J47:N47"/>
    <mergeCell ref="C46:D46"/>
    <mergeCell ref="H45:I45"/>
    <mergeCell ref="J45:N45"/>
    <mergeCell ref="AR46:AT46"/>
    <mergeCell ref="AR48:AT48"/>
    <mergeCell ref="O48:S48"/>
    <mergeCell ref="O45:S45"/>
    <mergeCell ref="AR47:AT47"/>
    <mergeCell ref="AL48:AQ48"/>
    <mergeCell ref="AR32:AT32"/>
    <mergeCell ref="AR33:AT33"/>
    <mergeCell ref="W40:Z40"/>
    <mergeCell ref="AF40:AK40"/>
    <mergeCell ref="AR26:AT26"/>
    <mergeCell ref="W41:Z41"/>
    <mergeCell ref="AF41:AK41"/>
    <mergeCell ref="O47:S47"/>
    <mergeCell ref="T47:V47"/>
    <mergeCell ref="AR34:AT34"/>
    <mergeCell ref="AR28:AT28"/>
    <mergeCell ref="AR29:AT29"/>
    <mergeCell ref="AR31:AT31"/>
    <mergeCell ref="AF28:AK28"/>
    <mergeCell ref="AA31:AE31"/>
    <mergeCell ref="AA32:AE32"/>
    <mergeCell ref="AA46:AE46"/>
    <mergeCell ref="AA47:AE47"/>
    <mergeCell ref="W29:Z29"/>
    <mergeCell ref="AF29:AK29"/>
    <mergeCell ref="AA29:AE29"/>
    <mergeCell ref="H30:AR30"/>
    <mergeCell ref="W28:Z28"/>
    <mergeCell ref="AF47:AK47"/>
    <mergeCell ref="AL43:AQ43"/>
    <mergeCell ref="AL44:AQ44"/>
    <mergeCell ref="AL45:AQ45"/>
    <mergeCell ref="AL46:AQ46"/>
    <mergeCell ref="AL47:AQ47"/>
    <mergeCell ref="T37:V37"/>
    <mergeCell ref="T38:V38"/>
    <mergeCell ref="AA39:AE39"/>
    <mergeCell ref="W38:Z38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a.slezak</dc:creator>
  <cp:lastModifiedBy>k.loboda</cp:lastModifiedBy>
  <cp:lastPrinted>2015-10-20T09:04:57Z</cp:lastPrinted>
  <dcterms:created xsi:type="dcterms:W3CDTF">2014-05-20T12:30:19Z</dcterms:created>
  <dcterms:modified xsi:type="dcterms:W3CDTF">2015-10-22T07:07:28Z</dcterms:modified>
</cp:coreProperties>
</file>