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fileSharing readOnlyRecommended="1"/>
  <workbookPr/>
  <bookViews>
    <workbookView xWindow="360" yWindow="90" windowWidth="11340" windowHeight="6795"/>
  </bookViews>
  <sheets>
    <sheet name="Tabela nr 5 Unia" sheetId="1" r:id="rId1"/>
  </sheets>
  <definedNames>
    <definedName name="_xlnm.Print_Area" localSheetId="0">'Tabela nr 5 Unia'!$A$1:$Q$290</definedName>
    <definedName name="_xlnm.Print_Titles" localSheetId="0">'Tabela nr 5 Unia'!$8:$19</definedName>
  </definedNames>
  <calcPr calcId="125725"/>
</workbook>
</file>

<file path=xl/calcChain.xml><?xml version="1.0" encoding="utf-8"?>
<calcChain xmlns="http://schemas.openxmlformats.org/spreadsheetml/2006/main">
  <c r="M289" i="1"/>
  <c r="Q284"/>
  <c r="P284"/>
  <c r="O284"/>
  <c r="N284"/>
  <c r="Q280"/>
  <c r="P280"/>
  <c r="O280"/>
  <c r="N280"/>
  <c r="Q276"/>
  <c r="P276"/>
  <c r="O276"/>
  <c r="N276"/>
  <c r="M269"/>
  <c r="M265"/>
  <c r="M261"/>
  <c r="M254"/>
  <c r="M250"/>
  <c r="M246"/>
  <c r="M224"/>
  <c r="M220"/>
  <c r="M216"/>
  <c r="M209"/>
  <c r="M205"/>
  <c r="M201"/>
  <c r="M194"/>
  <c r="M190"/>
  <c r="M186"/>
  <c r="M179"/>
  <c r="M175"/>
  <c r="M171"/>
  <c r="M149"/>
  <c r="M145"/>
  <c r="M141"/>
  <c r="M239" l="1"/>
  <c r="M235"/>
  <c r="M231"/>
  <c r="Q289"/>
  <c r="P289" l="1"/>
  <c r="O111"/>
  <c r="N111"/>
  <c r="M59"/>
  <c r="M55"/>
  <c r="M51"/>
  <c r="K81"/>
  <c r="A36"/>
  <c r="M104"/>
  <c r="M100"/>
  <c r="M96"/>
  <c r="M89"/>
  <c r="M85"/>
  <c r="M81"/>
  <c r="M164"/>
  <c r="M160"/>
  <c r="M156"/>
  <c r="M134"/>
  <c r="M130"/>
  <c r="M126"/>
  <c r="N119"/>
  <c r="N115"/>
  <c r="K111"/>
  <c r="M74"/>
  <c r="M70"/>
  <c r="M66"/>
  <c r="N36"/>
  <c r="M29"/>
  <c r="M25"/>
  <c r="M21"/>
  <c r="M44"/>
  <c r="M40"/>
  <c r="M119"/>
  <c r="M111" l="1"/>
  <c r="M280"/>
  <c r="M284"/>
  <c r="O289"/>
  <c r="M276"/>
  <c r="N289"/>
  <c r="A51"/>
  <c r="A66" s="1"/>
  <c r="A81" s="1"/>
  <c r="A96" s="1"/>
  <c r="A111" s="1"/>
  <c r="A126" s="1"/>
  <c r="M115"/>
  <c r="K289"/>
  <c r="M36"/>
  <c r="A141" l="1"/>
  <c r="A156" s="1"/>
  <c r="A171" l="1"/>
  <c r="A186" s="1"/>
  <c r="A201" s="1"/>
  <c r="A216" s="1"/>
  <c r="A231" s="1"/>
  <c r="A246" s="1"/>
  <c r="A261" l="1"/>
</calcChain>
</file>

<file path=xl/comments1.xml><?xml version="1.0" encoding="utf-8"?>
<comments xmlns="http://schemas.openxmlformats.org/spreadsheetml/2006/main">
  <authors>
    <author>FN-Jacek</author>
  </authors>
  <commentList>
    <comment ref="D21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1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3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5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27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29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36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36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38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40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42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44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51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51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53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55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57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59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66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66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68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70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72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74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81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81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83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85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87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89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96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96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98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00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102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104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111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13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15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117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119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126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26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28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30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132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134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141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41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45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147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149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156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56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58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60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162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164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171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71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73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75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177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179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186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86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88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90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192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194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201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01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03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05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207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209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216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16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18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20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222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224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231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31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33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35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237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239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246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46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48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50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252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254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  <comment ref="D261" authorId="0">
      <text>
        <r>
          <rPr>
            <b/>
            <sz val="16"/>
            <color indexed="10"/>
            <rFont val="Tahoma"/>
            <family val="2"/>
            <charset val="238"/>
          </rPr>
          <t>UWAGA: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rozdział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61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wpisać nazwę rozdziału z klasyfikacji budżetowej.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63" authorId="0">
      <text>
        <r>
          <rPr>
            <b/>
            <sz val="16"/>
            <color indexed="10"/>
            <rFont val="Tahoma"/>
            <family val="2"/>
            <charset val="238"/>
          </rPr>
          <t xml:space="preserve">UWAGA!
</t>
        </r>
        <r>
          <rPr>
            <b/>
            <sz val="16"/>
            <color indexed="81"/>
            <rFont val="Tahoma"/>
            <family val="2"/>
            <charset val="238"/>
          </rPr>
          <t>Należy wpisać nazwę programu z którego realizowany jest projekt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65" authorId="0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Nalez wpisać nr priorytetu</t>
        </r>
      </text>
    </comment>
    <comment ref="E267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działania</t>
        </r>
      </text>
    </comment>
    <comment ref="E269" authorId="0">
      <text>
        <r>
          <rPr>
            <b/>
            <sz val="16"/>
            <color indexed="10"/>
            <rFont val="Tahoma"/>
            <family val="2"/>
            <charset val="238"/>
          </rPr>
          <t>UWAGA!</t>
        </r>
        <r>
          <rPr>
            <b/>
            <sz val="16"/>
            <color indexed="81"/>
            <rFont val="Tahoma"/>
            <family val="2"/>
            <charset val="238"/>
          </rPr>
          <t xml:space="preserve">
Należy podać nr poddziałania</t>
        </r>
      </text>
    </comment>
  </commentList>
</comments>
</file>

<file path=xl/sharedStrings.xml><?xml version="1.0" encoding="utf-8"?>
<sst xmlns="http://schemas.openxmlformats.org/spreadsheetml/2006/main" count="276" uniqueCount="122">
  <si>
    <t>L.p</t>
  </si>
  <si>
    <t xml:space="preserve">Okres realizacji projektu </t>
  </si>
  <si>
    <t>Inne</t>
  </si>
  <si>
    <t>Łączne nakłady finansowe                     w okresie realizacji projektu</t>
  </si>
  <si>
    <t>Współfinansowanie z budżetu Państwa</t>
  </si>
  <si>
    <t>Środki własne
budżetu Miasta</t>
  </si>
  <si>
    <t xml:space="preserve">Środki z budżetu UE </t>
  </si>
  <si>
    <t>Razem</t>
  </si>
  <si>
    <t>Nazwa</t>
  </si>
  <si>
    <t>Program</t>
  </si>
  <si>
    <t>Priorytet</t>
  </si>
  <si>
    <t>Działanie</t>
  </si>
  <si>
    <t>Poddziałanie</t>
  </si>
  <si>
    <t>Rozdział</t>
  </si>
  <si>
    <t>Zrównoważony rozwój miasta</t>
  </si>
  <si>
    <t>Rewitalizacja obszrów zdegradowanych</t>
  </si>
  <si>
    <t>-</t>
  </si>
  <si>
    <t>Regionalny Program Operacyjny</t>
  </si>
  <si>
    <t>Rok</t>
  </si>
  <si>
    <r>
      <t>Rozdział</t>
    </r>
    <r>
      <rPr>
        <sz val="9"/>
        <rFont val="Arial"/>
        <family val="2"/>
        <charset val="238"/>
      </rPr>
      <t xml:space="preserve">
</t>
    </r>
    <r>
      <rPr>
        <sz val="9"/>
        <color indexed="10"/>
        <rFont val="Arial"/>
        <family val="2"/>
        <charset val="238"/>
      </rPr>
      <t>1. Program</t>
    </r>
    <r>
      <rPr>
        <sz val="9"/>
        <rFont val="Arial"/>
        <family val="2"/>
        <charset val="238"/>
      </rPr>
      <t xml:space="preserve">
</t>
    </r>
    <r>
      <rPr>
        <sz val="9"/>
        <color indexed="20"/>
        <rFont val="Arial"/>
        <family val="2"/>
        <charset val="238"/>
      </rPr>
      <t>2. Priorytet</t>
    </r>
    <r>
      <rPr>
        <sz val="9"/>
        <rFont val="Arial"/>
        <family val="2"/>
        <charset val="238"/>
      </rPr>
      <t xml:space="preserve">
</t>
    </r>
    <r>
      <rPr>
        <sz val="9"/>
        <color indexed="17"/>
        <rFont val="Arial"/>
        <family val="2"/>
        <charset val="238"/>
      </rPr>
      <t>3. Działanie</t>
    </r>
    <r>
      <rPr>
        <sz val="9"/>
        <rFont val="Arial"/>
        <family val="2"/>
        <charset val="238"/>
      </rPr>
      <t xml:space="preserve">
</t>
    </r>
    <r>
      <rPr>
        <sz val="9"/>
        <color indexed="12"/>
        <rFont val="Arial"/>
        <family val="2"/>
        <charset val="238"/>
      </rPr>
      <t>4. Poddziałanie</t>
    </r>
  </si>
  <si>
    <t>Numer</t>
  </si>
  <si>
    <t xml:space="preserve">Nazwa projektu </t>
  </si>
  <si>
    <t>Jednostka realizująca</t>
  </si>
  <si>
    <t>SilesiaNet - budowa Społeczeństwa Informacyjnego w Subregionie Centralnym Województwa Śląskiego</t>
  </si>
  <si>
    <t>Urząd Miejski w Świętochłowicach 
Wydział Komunikacji</t>
  </si>
  <si>
    <t>II</t>
  </si>
  <si>
    <t>2.1</t>
  </si>
  <si>
    <t>Społeczeństwo informacyjne</t>
  </si>
  <si>
    <t>Infrastruktura społeczeństwa informacyjnego</t>
  </si>
  <si>
    <t>Pozostała działalność</t>
  </si>
  <si>
    <t>III</t>
  </si>
  <si>
    <t>Infrastruktura okołoturystyczna</t>
  </si>
  <si>
    <t>3.2</t>
  </si>
  <si>
    <t>3.2.2</t>
  </si>
  <si>
    <t>Infrastruktura okołoturystyczna/ podmioty publiczne</t>
  </si>
  <si>
    <t>Regionalny Obszar Rekreacyjno - Turystyczny 
Szlaki rowerowe drogą do rozwoju aktywnej turystyki</t>
  </si>
  <si>
    <t>Urząd Miejski w Świętochłowicach 
Wydział Gospodarki Miejskiej i Ekologii</t>
  </si>
  <si>
    <t>2007 / 2010</t>
  </si>
  <si>
    <t>Internetowa Platforma Usług Publicznych e-Urząd</t>
  </si>
  <si>
    <t>Urząd Miejski w Świętochłowicach
 Wydział Administracyjny</t>
  </si>
  <si>
    <t>Urzędy gmin ( Miast i Miast na prawach powiatu )</t>
  </si>
  <si>
    <t xml:space="preserve"> -</t>
  </si>
  <si>
    <t>2008 / 2010</t>
  </si>
  <si>
    <t>VII</t>
  </si>
  <si>
    <t>7.1</t>
  </si>
  <si>
    <t>7.1.1</t>
  </si>
  <si>
    <t>Program Operacyjny Kapitał Ludzki</t>
  </si>
  <si>
    <t>Promocja Integracji Społecznej</t>
  </si>
  <si>
    <t>Przeciwdziałanie wykluczeniu i wzmocnienie sektora ekonomii społecznej</t>
  </si>
  <si>
    <t>Rozwój i upowszechnienie aktywnej integracji przez ośrodki pomocy społecznej</t>
  </si>
  <si>
    <t>2007 / 2013</t>
  </si>
  <si>
    <t>Program "KOMPAS" 
kompleksowy program przeciwdziałania wykluczeniu społecznemu</t>
  </si>
  <si>
    <t>"Stawiamy na jakość"</t>
  </si>
  <si>
    <t>Powiatowy Urząd Pracy 
w Świętochłowicach</t>
  </si>
  <si>
    <t>Rynek pracy otwarty dla wszystkich</t>
  </si>
  <si>
    <t>Poprawa dostępu do zatrudnienia
oraz wspieranie aktywności zawodowej w regionie</t>
  </si>
  <si>
    <t>Wsparcie powiatowych i wojewódzkich urzędów pracy w realizacji zadań na rzecz aktywizacji zawodowej osób bezrobotnych w regionie</t>
  </si>
  <si>
    <t>Ośrodek Pomocy Społecznej 
w Świętochłowicach</t>
  </si>
  <si>
    <t>VI</t>
  </si>
  <si>
    <t>6.1</t>
  </si>
  <si>
    <t>6.1.2</t>
  </si>
  <si>
    <t>Tworzenie map akustycznych 
dla obszarów określonych w ustawie Prawo ochrony Środowiska dla miasta Świętochłowice</t>
  </si>
  <si>
    <t>Zmniejszanie hałasu i wibracji</t>
  </si>
  <si>
    <t>V</t>
  </si>
  <si>
    <t>5.4</t>
  </si>
  <si>
    <t>Środowisko</t>
  </si>
  <si>
    <t>Zarządzanie środowiskiem</t>
  </si>
  <si>
    <t>Budowa lini do segregacji odpadów wraz z infrastrukturą towarzyszącą 
na składowisku odpadów komunalnych</t>
  </si>
  <si>
    <t>Gospodarka odpadami</t>
  </si>
  <si>
    <t>5.2</t>
  </si>
  <si>
    <t>2008 / 2011</t>
  </si>
  <si>
    <t>IX</t>
  </si>
  <si>
    <t>Zdrowie i rekreacja</t>
  </si>
  <si>
    <t>9.1</t>
  </si>
  <si>
    <t>Infrastruktura lecznictwa zamkniętego</t>
  </si>
  <si>
    <t>2009 / 2010</t>
  </si>
  <si>
    <t>Zakup sprzętu medycznego dla SP ZOZ w Świętochłowicach celem podniesienia jakości i dostępności usług medycznych</t>
  </si>
  <si>
    <t>Urząd Miejski w Świętochłowicach
Wydział Zdrowia, Kultury i Sportu</t>
  </si>
  <si>
    <t>Szpitale ogólne</t>
  </si>
  <si>
    <t>Centra integracji społecznej</t>
  </si>
  <si>
    <t>Stworzenie sieci Centrów Inicjatyw Społecznych
na terenie 4 miast:Bytom,Chorzów, Ruda Śląska, Świętochłowice adaptacja budynku przy ul. Sądowa 1</t>
  </si>
  <si>
    <t>Urząd Miejski w Świętocłowicach 
Wydział Inwestycji i Remontów</t>
  </si>
  <si>
    <t>Turystyka</t>
  </si>
  <si>
    <t>2.2</t>
  </si>
  <si>
    <t>6.2</t>
  </si>
  <si>
    <t>Rozwój Elektronicznych Usług Publicznych</t>
  </si>
  <si>
    <t>Limity wydatków na programy i projekty realizowane ze środków o których mowa w art. 5 ust. 1 pkt 2 i 3 ustawy z dnia 30 czerwca 2005 r. o finansach publicznych (Dz.U. 2005, Nr 249, poz. 2104 z późniejszymi zmianami) w części związanej z realizacją zadań j.s.t.</t>
  </si>
  <si>
    <t>Infrastruktura telekomunikacyjna</t>
  </si>
  <si>
    <t>Rozwój Subregionu Centralnego</t>
  </si>
  <si>
    <t xml:space="preserve">II. </t>
  </si>
  <si>
    <t>2.2.</t>
  </si>
  <si>
    <t>Rozwój elektronicznych usług publicznych</t>
  </si>
  <si>
    <t>2010 / 2013</t>
  </si>
  <si>
    <t>Śląska Karta Usług Publicznych</t>
  </si>
  <si>
    <t>85201, 85214, 85295</t>
  </si>
  <si>
    <t>2010 / 2011</t>
  </si>
  <si>
    <t>"Stawiamy na jakość II"</t>
  </si>
  <si>
    <t>VIII</t>
  </si>
  <si>
    <t>Regionalne kadry gospodarki</t>
  </si>
  <si>
    <t>8.1</t>
  </si>
  <si>
    <t>Rozwój pracowników i przeciębiorstw w regionie</t>
  </si>
  <si>
    <t>8.1.2</t>
  </si>
  <si>
    <t>Wsparcie procesów adaptacyjnych i modernizacyjnych w regionie</t>
  </si>
  <si>
    <t>"Badanie Świętochłowickiego rynku pracy w latach 2010-2015"</t>
  </si>
  <si>
    <t>"Edukacyjna wyprawa"</t>
  </si>
  <si>
    <t>Wsparcie oraz promocja przedsiębiorczości i samozatrudnienia</t>
  </si>
  <si>
    <t>"Uczenie się przez całe życie"
Leonardo da Vinci</t>
  </si>
  <si>
    <t>"Równi w biznesie"</t>
  </si>
  <si>
    <t>6.1.1</t>
  </si>
  <si>
    <t>Wsparcie osób pozostających bez zatrudnienia na regionalnym rynku pracy</t>
  </si>
  <si>
    <t>"Droga do zatrudnienia"</t>
  </si>
  <si>
    <t>2009 / 2012</t>
  </si>
  <si>
    <t>Szkoły podstawowe</t>
  </si>
  <si>
    <t>Urząd Miejski w Świętochłowicach 
Wydział Edukacji</t>
  </si>
  <si>
    <t>Wyrównywanie szans edukacyjnych uczniów z grup o utrudnionym dostępie do edukacji oraz zmniejszanie różnic w jakości usług edukacyjnych</t>
  </si>
  <si>
    <t>Rozwój wykształcenia i kompetencji w regionach</t>
  </si>
  <si>
    <t>9.1.</t>
  </si>
  <si>
    <t>Wyrównanie szans edukacyjnych i zapewnienie wysokiej jakości usług edukacyjnych świadczonych w systemie oświaty</t>
  </si>
  <si>
    <t>Kreatywna szkoła - Pewna przyszłość i lepsze perspektywy</t>
  </si>
  <si>
    <t>Podaruj sobie przyszłość - wyrównanie szans edukacyjnych uczniów I Liceum Profilowanego w Zespole Szkół Ekonomiczno - Usługowych"</t>
  </si>
  <si>
    <t>9.1.2.</t>
  </si>
  <si>
    <r>
      <t xml:space="preserve">Załącznik nr 1
</t>
    </r>
    <r>
      <rPr>
        <sz val="9"/>
        <rFont val="Arial"/>
        <family val="2"/>
        <charset val="238"/>
      </rPr>
      <t xml:space="preserve">do Uchwały Nr  LI/375/10 Rady Miejskiej w Świętochłowicach 
z dnia  28.04.2010 r. w sprawie zmiany Uchwały Nr XLVIII/342/10 Rady Miejskiej 
w Świętochłowicach z dnia 27 stycznia 2010r. w sprawie uchwalenia budżetu miasta na 2010 rok zmieniający Tabelę nr 5 </t>
    </r>
  </si>
</sst>
</file>

<file path=xl/styles.xml><?xml version="1.0" encoding="utf-8"?>
<styleSheet xmlns="http://schemas.openxmlformats.org/spreadsheetml/2006/main">
  <fonts count="29">
    <font>
      <sz val="10"/>
      <name val="Arial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i/>
      <sz val="11"/>
      <name val="Arial"/>
      <family val="2"/>
      <charset val="238"/>
    </font>
    <font>
      <sz val="9"/>
      <color indexed="10"/>
      <name val="Arial"/>
      <family val="2"/>
      <charset val="238"/>
    </font>
    <font>
      <sz val="9"/>
      <color indexed="12"/>
      <name val="Arial"/>
      <family val="2"/>
      <charset val="238"/>
    </font>
    <font>
      <sz val="9"/>
      <color indexed="20"/>
      <name val="Arial"/>
      <family val="2"/>
      <charset val="238"/>
    </font>
    <font>
      <sz val="9"/>
      <color indexed="17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6"/>
      <color indexed="81"/>
      <name val="Tahoma"/>
      <family val="2"/>
      <charset val="238"/>
    </font>
    <font>
      <b/>
      <sz val="16"/>
      <color indexed="10"/>
      <name val="Tahoma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color indexed="36"/>
      <name val="Arial"/>
      <family val="2"/>
      <charset val="238"/>
    </font>
    <font>
      <b/>
      <sz val="10"/>
      <color indexed="57"/>
      <name val="Arial"/>
      <family val="2"/>
      <charset val="238"/>
    </font>
    <font>
      <b/>
      <sz val="10"/>
      <color indexed="12"/>
      <name val="Arial"/>
      <family val="2"/>
      <charset val="238"/>
    </font>
    <font>
      <sz val="24"/>
      <name val="Arial"/>
      <family val="2"/>
      <charset val="238"/>
    </font>
    <font>
      <sz val="9"/>
      <color indexed="8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10"/>
      <color rgb="FF002060"/>
      <name val="Arial"/>
      <family val="2"/>
      <charset val="238"/>
    </font>
    <font>
      <b/>
      <sz val="12"/>
      <name val="Arial"/>
      <family val="2"/>
      <charset val="238"/>
    </font>
    <font>
      <b/>
      <sz val="6"/>
      <name val="Arial"/>
      <family val="2"/>
      <charset val="238"/>
    </font>
    <font>
      <b/>
      <sz val="10"/>
      <color rgb="FF002060"/>
      <name val="Arial"/>
      <family val="2"/>
      <charset val="238"/>
    </font>
  </fonts>
  <fills count="13">
    <fill>
      <patternFill patternType="none"/>
    </fill>
    <fill>
      <patternFill patternType="gray125"/>
    </fill>
    <fill>
      <gradientFill degree="90">
        <stop position="0">
          <color rgb="FFD9F052"/>
        </stop>
        <stop position="1">
          <color auto="1"/>
        </stop>
      </gradientFill>
    </fill>
    <fill>
      <gradientFill degree="180">
        <stop position="0">
          <color theme="0"/>
        </stop>
        <stop position="1">
          <color rgb="FFD9F052"/>
        </stop>
      </gradientFill>
    </fill>
    <fill>
      <gradientFill degree="180">
        <stop position="0">
          <color theme="0"/>
        </stop>
        <stop position="1">
          <color rgb="FFE0F371"/>
        </stop>
      </gradientFill>
    </fill>
    <fill>
      <gradientFill degree="90">
        <stop position="0">
          <color rgb="FFE0F371"/>
        </stop>
        <stop position="1">
          <color rgb="FFE0F371"/>
        </stop>
      </gradientFill>
    </fill>
    <fill>
      <gradientFill degree="90">
        <stop position="0">
          <color rgb="FFE6F58B"/>
        </stop>
        <stop position="1">
          <color auto="1"/>
        </stop>
      </gradientFill>
    </fill>
    <fill>
      <gradientFill degree="180">
        <stop position="0">
          <color theme="0"/>
        </stop>
        <stop position="1">
          <color rgb="FFE6F58B"/>
        </stop>
      </gradientFill>
    </fill>
    <fill>
      <gradientFill degree="90">
        <stop position="0">
          <color rgb="FFDDF260"/>
        </stop>
        <stop position="1">
          <color auto="1"/>
        </stop>
      </gradientFill>
    </fill>
    <fill>
      <gradientFill degree="180">
        <stop position="0">
          <color theme="0"/>
        </stop>
        <stop position="1">
          <color rgb="FFDDF260"/>
        </stop>
      </gradientFill>
    </fill>
    <fill>
      <gradientFill degree="180">
        <stop position="0">
          <color theme="0"/>
        </stop>
        <stop position="1">
          <color rgb="FFE1F373"/>
        </stop>
      </gradientFill>
    </fill>
    <fill>
      <gradientFill degree="90">
        <stop position="0">
          <color rgb="FFE1F373"/>
        </stop>
        <stop position="1">
          <color rgb="FFE1F373"/>
        </stop>
      </gradientFill>
    </fill>
    <fill>
      <patternFill patternType="solid">
        <fgColor rgb="FFE1F373"/>
        <bgColor indexed="64"/>
      </patternFill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0">
    <xf numFmtId="0" fontId="0" fillId="0" borderId="0" xfId="0"/>
    <xf numFmtId="0" fontId="0" fillId="0" borderId="0" xfId="0" applyAlignment="1">
      <alignment horizontal="left"/>
    </xf>
    <xf numFmtId="0" fontId="7" fillId="0" borderId="0" xfId="0" applyFont="1" applyAlignment="1">
      <alignment horizontal="justify" vertical="justify" wrapText="1"/>
    </xf>
    <xf numFmtId="0" fontId="16" fillId="0" borderId="1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1" fillId="0" borderId="0" xfId="0" applyNumberFormat="1" applyFont="1" applyFill="1" applyBorder="1" applyAlignment="1">
      <alignment vertical="center" textRotation="255" wrapText="1"/>
    </xf>
    <xf numFmtId="0" fontId="5" fillId="0" borderId="0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textRotation="255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 applyBorder="1" applyAlignment="1">
      <alignment horizontal="center" vertical="center" wrapText="1" shrinkToFit="1"/>
    </xf>
    <xf numFmtId="0" fontId="7" fillId="0" borderId="0" xfId="0" applyFont="1" applyAlignment="1">
      <alignment vertical="center" wrapText="1"/>
    </xf>
    <xf numFmtId="0" fontId="16" fillId="0" borderId="0" xfId="0" applyFont="1"/>
    <xf numFmtId="3" fontId="16" fillId="0" borderId="0" xfId="0" applyNumberFormat="1" applyFont="1"/>
    <xf numFmtId="0" fontId="3" fillId="0" borderId="0" xfId="0" applyFont="1" applyFill="1" applyBorder="1" applyAlignment="1">
      <alignment horizontal="center" vertical="center" wrapText="1" shrinkToFit="1"/>
    </xf>
    <xf numFmtId="0" fontId="26" fillId="0" borderId="0" xfId="0" applyFont="1"/>
    <xf numFmtId="0" fontId="26" fillId="0" borderId="0" xfId="0" applyFont="1" applyFill="1"/>
    <xf numFmtId="4" fontId="16" fillId="0" borderId="0" xfId="0" applyNumberFormat="1" applyFont="1" applyFill="1" applyBorder="1" applyAlignment="1">
      <alignment vertical="center"/>
    </xf>
    <xf numFmtId="4" fontId="2" fillId="0" borderId="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 shrinkToFit="1"/>
    </xf>
    <xf numFmtId="0" fontId="2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3" fillId="0" borderId="0" xfId="0" applyFont="1" applyFill="1" applyBorder="1" applyAlignment="1">
      <alignment horizontal="center" vertical="center" shrinkToFit="1"/>
    </xf>
    <xf numFmtId="0" fontId="25" fillId="0" borderId="2" xfId="0" applyFont="1" applyFill="1" applyBorder="1" applyAlignment="1">
      <alignment vertical="center" wrapText="1"/>
    </xf>
    <xf numFmtId="4" fontId="16" fillId="0" borderId="0" xfId="0" applyNumberFormat="1" applyFont="1" applyAlignment="1">
      <alignment horizontal="right"/>
    </xf>
    <xf numFmtId="4" fontId="5" fillId="0" borderId="0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Border="1" applyAlignment="1">
      <alignment horizontal="right" vertical="center"/>
    </xf>
    <xf numFmtId="4" fontId="3" fillId="0" borderId="0" xfId="0" applyNumberFormat="1" applyFont="1" applyFill="1" applyBorder="1" applyAlignment="1">
      <alignment horizontal="center" vertical="center" shrinkToFit="1"/>
    </xf>
    <xf numFmtId="4" fontId="3" fillId="0" borderId="0" xfId="0" applyNumberFormat="1" applyFont="1" applyFill="1" applyBorder="1" applyAlignment="1">
      <alignment horizontal="right" vertical="center" shrinkToFit="1"/>
    </xf>
    <xf numFmtId="4" fontId="5" fillId="0" borderId="4" xfId="0" applyNumberFormat="1" applyFont="1" applyFill="1" applyBorder="1" applyAlignment="1">
      <alignment horizontal="right" vertical="center"/>
    </xf>
    <xf numFmtId="4" fontId="5" fillId="0" borderId="5" xfId="0" applyNumberFormat="1" applyFont="1" applyFill="1" applyBorder="1" applyAlignment="1">
      <alignment horizontal="right" vertical="center"/>
    </xf>
    <xf numFmtId="0" fontId="5" fillId="12" borderId="9" xfId="0" applyFont="1" applyFill="1" applyBorder="1" applyAlignment="1">
      <alignment horizontal="center" vertical="center" wrapText="1"/>
    </xf>
    <xf numFmtId="0" fontId="5" fillId="12" borderId="10" xfId="0" applyFont="1" applyFill="1" applyBorder="1" applyAlignment="1">
      <alignment horizontal="center" vertical="center" wrapText="1"/>
    </xf>
    <xf numFmtId="0" fontId="5" fillId="12" borderId="13" xfId="0" applyFont="1" applyFill="1" applyBorder="1" applyAlignment="1">
      <alignment horizontal="center" vertical="center" wrapText="1"/>
    </xf>
    <xf numFmtId="0" fontId="5" fillId="12" borderId="3" xfId="0" applyFont="1" applyFill="1" applyBorder="1" applyAlignment="1">
      <alignment horizontal="center" vertical="center" wrapText="1"/>
    </xf>
    <xf numFmtId="0" fontId="5" fillId="12" borderId="36" xfId="0" applyFont="1" applyFill="1" applyBorder="1" applyAlignment="1">
      <alignment horizontal="center" vertical="center" wrapText="1"/>
    </xf>
    <xf numFmtId="0" fontId="5" fillId="12" borderId="37" xfId="0" applyFont="1" applyFill="1" applyBorder="1" applyAlignment="1">
      <alignment horizontal="center" vertical="center" wrapText="1"/>
    </xf>
    <xf numFmtId="0" fontId="5" fillId="12" borderId="38" xfId="0" applyFont="1" applyFill="1" applyBorder="1" applyAlignment="1">
      <alignment horizontal="center" vertical="center" wrapText="1"/>
    </xf>
    <xf numFmtId="4" fontId="16" fillId="0" borderId="35" xfId="0" applyNumberFormat="1" applyFont="1" applyFill="1" applyBorder="1" applyAlignment="1">
      <alignment vertical="center" wrapText="1"/>
    </xf>
    <xf numFmtId="4" fontId="16" fillId="0" borderId="27" xfId="0" applyNumberFormat="1" applyFont="1" applyFill="1" applyBorder="1" applyAlignment="1">
      <alignment vertical="center" wrapText="1"/>
    </xf>
    <xf numFmtId="4" fontId="16" fillId="0" borderId="34" xfId="0" applyNumberFormat="1" applyFont="1" applyFill="1" applyBorder="1" applyAlignment="1">
      <alignment vertical="center" wrapText="1"/>
    </xf>
    <xf numFmtId="4" fontId="16" fillId="0" borderId="25" xfId="0" applyNumberFormat="1" applyFont="1" applyFill="1" applyBorder="1" applyAlignment="1">
      <alignment vertical="center" wrapText="1"/>
    </xf>
    <xf numFmtId="4" fontId="16" fillId="0" borderId="35" xfId="0" applyNumberFormat="1" applyFont="1" applyFill="1" applyBorder="1" applyAlignment="1">
      <alignment horizontal="right" vertical="center" wrapText="1"/>
    </xf>
    <xf numFmtId="4" fontId="16" fillId="0" borderId="27" xfId="0" applyNumberFormat="1" applyFont="1" applyFill="1" applyBorder="1" applyAlignment="1">
      <alignment horizontal="right" vertical="center" wrapText="1"/>
    </xf>
    <xf numFmtId="0" fontId="24" fillId="0" borderId="0" xfId="0" applyFont="1" applyAlignment="1">
      <alignment horizontal="justify" vertical="center" wrapText="1"/>
    </xf>
    <xf numFmtId="0" fontId="23" fillId="0" borderId="0" xfId="0" applyFont="1" applyAlignment="1">
      <alignment horizontal="center" vertical="center" wrapText="1"/>
    </xf>
    <xf numFmtId="49" fontId="1" fillId="11" borderId="42" xfId="0" applyNumberFormat="1" applyFont="1" applyFill="1" applyBorder="1" applyAlignment="1">
      <alignment horizontal="center" vertical="center" textRotation="255" wrapText="1"/>
    </xf>
    <xf numFmtId="49" fontId="1" fillId="11" borderId="43" xfId="0" applyNumberFormat="1" applyFont="1" applyFill="1" applyBorder="1" applyAlignment="1">
      <alignment horizontal="center" vertical="center" textRotation="255" wrapText="1"/>
    </xf>
    <xf numFmtId="49" fontId="1" fillId="11" borderId="52" xfId="0" applyNumberFormat="1" applyFont="1" applyFill="1" applyBorder="1" applyAlignment="1">
      <alignment horizontal="center" vertical="center" textRotation="255" wrapText="1"/>
    </xf>
    <xf numFmtId="4" fontId="16" fillId="0" borderId="25" xfId="0" applyNumberFormat="1" applyFont="1" applyFill="1" applyBorder="1" applyAlignment="1">
      <alignment vertical="center"/>
    </xf>
    <xf numFmtId="4" fontId="16" fillId="0" borderId="26" xfId="0" applyNumberFormat="1" applyFont="1" applyFill="1" applyBorder="1" applyAlignment="1">
      <alignment vertical="center"/>
    </xf>
    <xf numFmtId="4" fontId="16" fillId="0" borderId="23" xfId="0" applyNumberFormat="1" applyFont="1" applyFill="1" applyBorder="1" applyAlignment="1">
      <alignment horizontal="right" vertical="center" wrapText="1"/>
    </xf>
    <xf numFmtId="4" fontId="16" fillId="0" borderId="19" xfId="0" applyNumberFormat="1" applyFont="1" applyFill="1" applyBorder="1" applyAlignment="1">
      <alignment horizontal="right" vertical="center" wrapText="1"/>
    </xf>
    <xf numFmtId="49" fontId="1" fillId="5" borderId="27" xfId="0" applyNumberFormat="1" applyFont="1" applyFill="1" applyBorder="1" applyAlignment="1">
      <alignment horizontal="center" vertical="center" textRotation="255" wrapText="1"/>
    </xf>
    <xf numFmtId="4" fontId="16" fillId="4" borderId="27" xfId="0" applyNumberFormat="1" applyFont="1" applyFill="1" applyBorder="1" applyAlignment="1">
      <alignment vertical="center" wrapText="1"/>
    </xf>
    <xf numFmtId="4" fontId="16" fillId="0" borderId="27" xfId="0" applyNumberFormat="1" applyFont="1" applyFill="1" applyBorder="1" applyAlignment="1">
      <alignment vertical="center"/>
    </xf>
    <xf numFmtId="4" fontId="16" fillId="0" borderId="28" xfId="0" applyNumberFormat="1" applyFont="1" applyFill="1" applyBorder="1" applyAlignment="1">
      <alignment vertical="center"/>
    </xf>
    <xf numFmtId="0" fontId="3" fillId="0" borderId="27" xfId="0" applyFont="1" applyFill="1" applyBorder="1" applyAlignment="1">
      <alignment horizontal="center" vertical="center" wrapText="1" shrinkToFit="1"/>
    </xf>
    <xf numFmtId="0" fontId="3" fillId="0" borderId="28" xfId="0" applyFont="1" applyFill="1" applyBorder="1" applyAlignment="1">
      <alignment horizontal="center" vertical="center" wrapText="1" shrinkToFi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shrinkToFit="1"/>
    </xf>
    <xf numFmtId="0" fontId="3" fillId="0" borderId="25" xfId="0" applyFont="1" applyFill="1" applyBorder="1" applyAlignment="1">
      <alignment horizontal="center" vertical="center" shrinkToFit="1"/>
    </xf>
    <xf numFmtId="0" fontId="3" fillId="0" borderId="28" xfId="0" applyFont="1" applyFill="1" applyBorder="1" applyAlignment="1">
      <alignment horizontal="center" vertical="center" shrinkToFit="1"/>
    </xf>
    <xf numFmtId="0" fontId="3" fillId="0" borderId="26" xfId="0" applyFont="1" applyFill="1" applyBorder="1" applyAlignment="1">
      <alignment horizontal="center" vertical="center" shrinkToFit="1"/>
    </xf>
    <xf numFmtId="49" fontId="1" fillId="2" borderId="27" xfId="0" applyNumberFormat="1" applyFont="1" applyFill="1" applyBorder="1" applyAlignment="1">
      <alignment horizontal="center" vertical="center" textRotation="255" wrapText="1"/>
    </xf>
    <xf numFmtId="49" fontId="1" fillId="2" borderId="28" xfId="0" applyNumberFormat="1" applyFont="1" applyFill="1" applyBorder="1" applyAlignment="1">
      <alignment horizontal="center" vertical="center" textRotation="255" wrapText="1"/>
    </xf>
    <xf numFmtId="49" fontId="1" fillId="6" borderId="35" xfId="0" applyNumberFormat="1" applyFont="1" applyFill="1" applyBorder="1" applyAlignment="1">
      <alignment horizontal="center" vertical="center" textRotation="255" wrapText="1"/>
    </xf>
    <xf numFmtId="49" fontId="1" fillId="6" borderId="27" xfId="0" applyNumberFormat="1" applyFont="1" applyFill="1" applyBorder="1" applyAlignment="1">
      <alignment horizontal="center" vertical="center" textRotation="255" wrapText="1"/>
    </xf>
    <xf numFmtId="0" fontId="5" fillId="12" borderId="35" xfId="0" applyFont="1" applyFill="1" applyBorder="1" applyAlignment="1">
      <alignment horizontal="center" vertical="center" textRotation="255" wrapText="1"/>
    </xf>
    <xf numFmtId="0" fontId="5" fillId="12" borderId="27" xfId="0" applyFont="1" applyFill="1" applyBorder="1" applyAlignment="1">
      <alignment horizontal="center" vertical="center" textRotation="255" wrapText="1"/>
    </xf>
    <xf numFmtId="0" fontId="5" fillId="12" borderId="18" xfId="0" applyFont="1" applyFill="1" applyBorder="1" applyAlignment="1">
      <alignment horizontal="center" vertical="center" textRotation="255" wrapText="1"/>
    </xf>
    <xf numFmtId="0" fontId="5" fillId="12" borderId="28" xfId="0" applyFont="1" applyFill="1" applyBorder="1" applyAlignment="1">
      <alignment horizontal="center" vertical="center" textRotation="255" wrapText="1"/>
    </xf>
    <xf numFmtId="0" fontId="4" fillId="12" borderId="35" xfId="0" applyFont="1" applyFill="1" applyBorder="1" applyAlignment="1">
      <alignment horizontal="center" vertical="center" wrapText="1"/>
    </xf>
    <xf numFmtId="0" fontId="4" fillId="12" borderId="27" xfId="0" applyFont="1" applyFill="1" applyBorder="1" applyAlignment="1">
      <alignment horizontal="center" vertical="center" wrapText="1"/>
    </xf>
    <xf numFmtId="0" fontId="4" fillId="12" borderId="18" xfId="0" applyFont="1" applyFill="1" applyBorder="1" applyAlignment="1">
      <alignment horizontal="center" vertical="center" wrapText="1"/>
    </xf>
    <xf numFmtId="0" fontId="4" fillId="12" borderId="28" xfId="0" applyFont="1" applyFill="1" applyBorder="1" applyAlignment="1">
      <alignment horizontal="center" vertical="center" wrapText="1"/>
    </xf>
    <xf numFmtId="4" fontId="6" fillId="0" borderId="40" xfId="0" applyNumberFormat="1" applyFont="1" applyBorder="1" applyAlignment="1">
      <alignment horizontal="center" vertical="center"/>
    </xf>
    <xf numFmtId="4" fontId="6" fillId="0" borderId="41" xfId="0" applyNumberFormat="1" applyFont="1" applyBorder="1" applyAlignment="1">
      <alignment horizontal="center" vertical="center"/>
    </xf>
    <xf numFmtId="4" fontId="5" fillId="12" borderId="23" xfId="0" applyNumberFormat="1" applyFont="1" applyFill="1" applyBorder="1" applyAlignment="1">
      <alignment horizontal="right" vertical="center" wrapText="1"/>
    </xf>
    <xf numFmtId="4" fontId="5" fillId="12" borderId="19" xfId="0" applyNumberFormat="1" applyFont="1" applyFill="1" applyBorder="1" applyAlignment="1">
      <alignment horizontal="right" vertical="center" wrapText="1"/>
    </xf>
    <xf numFmtId="4" fontId="5" fillId="12" borderId="21" xfId="0" applyNumberFormat="1" applyFont="1" applyFill="1" applyBorder="1" applyAlignment="1">
      <alignment horizontal="right" vertical="center" wrapText="1"/>
    </xf>
    <xf numFmtId="0" fontId="1" fillId="12" borderId="23" xfId="0" applyFont="1" applyFill="1" applyBorder="1" applyAlignment="1">
      <alignment horizontal="center" vertical="center" wrapText="1"/>
    </xf>
    <xf numFmtId="0" fontId="1" fillId="12" borderId="19" xfId="0" applyFont="1" applyFill="1" applyBorder="1" applyAlignment="1">
      <alignment horizontal="center" vertical="center" wrapText="1"/>
    </xf>
    <xf numFmtId="0" fontId="1" fillId="12" borderId="21" xfId="0" applyFont="1" applyFill="1" applyBorder="1" applyAlignment="1">
      <alignment horizontal="center" vertical="center" wrapText="1"/>
    </xf>
    <xf numFmtId="0" fontId="5" fillId="12" borderId="53" xfId="0" applyFont="1" applyFill="1" applyBorder="1" applyAlignment="1">
      <alignment horizontal="center" vertical="center" wrapText="1"/>
    </xf>
    <xf numFmtId="0" fontId="5" fillId="12" borderId="54" xfId="0" applyFont="1" applyFill="1" applyBorder="1" applyAlignment="1">
      <alignment horizontal="center" vertical="center" wrapText="1"/>
    </xf>
    <xf numFmtId="0" fontId="5" fillId="12" borderId="55" xfId="0" applyFont="1" applyFill="1" applyBorder="1" applyAlignment="1">
      <alignment horizontal="center" vertical="center" wrapText="1"/>
    </xf>
    <xf numFmtId="0" fontId="1" fillId="12" borderId="49" xfId="0" applyFont="1" applyFill="1" applyBorder="1" applyAlignment="1">
      <alignment horizontal="center" vertical="center" wrapText="1"/>
    </xf>
    <xf numFmtId="0" fontId="1" fillId="12" borderId="50" xfId="0" applyFont="1" applyFill="1" applyBorder="1" applyAlignment="1">
      <alignment horizontal="center" vertical="center" wrapText="1"/>
    </xf>
    <xf numFmtId="0" fontId="1" fillId="12" borderId="42" xfId="0" applyFont="1" applyFill="1" applyBorder="1" applyAlignment="1">
      <alignment horizontal="center" vertical="center" wrapText="1"/>
    </xf>
    <xf numFmtId="0" fontId="1" fillId="12" borderId="5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7" fillId="0" borderId="12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15" xfId="0" applyFont="1" applyFill="1" applyBorder="1" applyAlignment="1">
      <alignment horizontal="left" vertical="center" wrapText="1"/>
    </xf>
    <xf numFmtId="0" fontId="17" fillId="0" borderId="16" xfId="0" applyFont="1" applyFill="1" applyBorder="1" applyAlignment="1">
      <alignment horizontal="left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5" fillId="0" borderId="32" xfId="0" applyFont="1" applyFill="1" applyBorder="1" applyAlignment="1">
      <alignment horizontal="left" vertical="center" wrapText="1"/>
    </xf>
    <xf numFmtId="0" fontId="15" fillId="0" borderId="39" xfId="0" applyFont="1" applyFill="1" applyBorder="1" applyAlignment="1">
      <alignment horizontal="left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15" fillId="0" borderId="16" xfId="0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4" fontId="16" fillId="7" borderId="35" xfId="0" applyNumberFormat="1" applyFont="1" applyFill="1" applyBorder="1" applyAlignment="1">
      <alignment vertical="center" wrapText="1"/>
    </xf>
    <xf numFmtId="4" fontId="16" fillId="7" borderId="27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2" fillId="12" borderId="32" xfId="0" applyFont="1" applyFill="1" applyBorder="1" applyAlignment="1">
      <alignment horizontal="left" vertical="center" wrapText="1"/>
    </xf>
    <xf numFmtId="0" fontId="22" fillId="12" borderId="39" xfId="0" applyFont="1" applyFill="1" applyBorder="1" applyAlignment="1">
      <alignment horizontal="left" vertical="center" wrapText="1"/>
    </xf>
    <xf numFmtId="0" fontId="22" fillId="12" borderId="12" xfId="0" applyFont="1" applyFill="1" applyBorder="1" applyAlignment="1">
      <alignment horizontal="left" vertical="center" wrapText="1"/>
    </xf>
    <xf numFmtId="0" fontId="22" fillId="12" borderId="0" xfId="0" applyFont="1" applyFill="1" applyBorder="1" applyAlignment="1">
      <alignment horizontal="left" vertical="center" wrapText="1"/>
    </xf>
    <xf numFmtId="0" fontId="22" fillId="12" borderId="15" xfId="0" applyFont="1" applyFill="1" applyBorder="1" applyAlignment="1">
      <alignment horizontal="left" vertical="center" wrapText="1"/>
    </xf>
    <xf numFmtId="0" fontId="22" fillId="12" borderId="16" xfId="0" applyFont="1" applyFill="1" applyBorder="1" applyAlignment="1">
      <alignment horizontal="left" vertical="center" wrapText="1"/>
    </xf>
    <xf numFmtId="0" fontId="16" fillId="0" borderId="23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4" fillId="12" borderId="34" xfId="0" applyFont="1" applyFill="1" applyBorder="1" applyAlignment="1">
      <alignment horizontal="center" vertical="center" wrapText="1"/>
    </xf>
    <xf numFmtId="0" fontId="4" fillId="12" borderId="25" xfId="0" applyFont="1" applyFill="1" applyBorder="1" applyAlignment="1">
      <alignment horizontal="center" vertical="center" wrapText="1"/>
    </xf>
    <xf numFmtId="0" fontId="4" fillId="12" borderId="6" xfId="0" applyFont="1" applyFill="1" applyBorder="1" applyAlignment="1">
      <alignment horizontal="center" vertical="center" wrapText="1"/>
    </xf>
    <xf numFmtId="0" fontId="4" fillId="12" borderId="26" xfId="0" applyFont="1" applyFill="1" applyBorder="1" applyAlignment="1">
      <alignment horizontal="center" vertical="center" wrapText="1"/>
    </xf>
    <xf numFmtId="4" fontId="6" fillId="0" borderId="59" xfId="0" applyNumberFormat="1" applyFont="1" applyBorder="1" applyAlignment="1">
      <alignment horizontal="right" vertical="center"/>
    </xf>
    <xf numFmtId="4" fontId="6" fillId="0" borderId="60" xfId="0" applyNumberFormat="1" applyFont="1" applyBorder="1" applyAlignment="1">
      <alignment horizontal="right" vertical="center"/>
    </xf>
    <xf numFmtId="4" fontId="16" fillId="10" borderId="18" xfId="0" applyNumberFormat="1" applyFont="1" applyFill="1" applyBorder="1" applyAlignment="1">
      <alignment vertical="center"/>
    </xf>
    <xf numFmtId="4" fontId="16" fillId="10" borderId="19" xfId="0" applyNumberFormat="1" applyFont="1" applyFill="1" applyBorder="1" applyAlignment="1">
      <alignment vertical="center"/>
    </xf>
    <xf numFmtId="4" fontId="16" fillId="10" borderId="20" xfId="0" applyNumberFormat="1" applyFont="1" applyFill="1" applyBorder="1" applyAlignment="1">
      <alignment vertical="center"/>
    </xf>
    <xf numFmtId="4" fontId="16" fillId="0" borderId="19" xfId="0" applyNumberFormat="1" applyFont="1" applyFill="1" applyBorder="1" applyAlignment="1">
      <alignment vertical="center" wrapText="1"/>
    </xf>
    <xf numFmtId="4" fontId="16" fillId="0" borderId="21" xfId="0" applyNumberFormat="1" applyFont="1" applyFill="1" applyBorder="1" applyAlignment="1">
      <alignment vertical="center" wrapText="1"/>
    </xf>
    <xf numFmtId="0" fontId="0" fillId="11" borderId="45" xfId="0" applyFill="1" applyBorder="1" applyAlignment="1">
      <alignment horizontal="center"/>
    </xf>
    <xf numFmtId="0" fontId="0" fillId="11" borderId="46" xfId="0" applyFill="1" applyBorder="1" applyAlignment="1">
      <alignment horizontal="center"/>
    </xf>
    <xf numFmtId="0" fontId="0" fillId="11" borderId="47" xfId="0" applyFill="1" applyBorder="1" applyAlignment="1">
      <alignment horizontal="center"/>
    </xf>
    <xf numFmtId="4" fontId="6" fillId="0" borderId="40" xfId="0" applyNumberFormat="1" applyFont="1" applyBorder="1" applyAlignment="1">
      <alignment horizontal="right" vertical="center"/>
    </xf>
    <xf numFmtId="4" fontId="6" fillId="0" borderId="41" xfId="0" applyNumberFormat="1" applyFont="1" applyBorder="1" applyAlignment="1">
      <alignment horizontal="right" vertical="center"/>
    </xf>
    <xf numFmtId="0" fontId="5" fillId="12" borderId="35" xfId="0" applyFont="1" applyFill="1" applyBorder="1" applyAlignment="1">
      <alignment horizontal="center" vertical="center" wrapText="1"/>
    </xf>
    <xf numFmtId="0" fontId="5" fillId="12" borderId="27" xfId="0" applyFont="1" applyFill="1" applyBorder="1" applyAlignment="1">
      <alignment horizontal="center" vertical="center" wrapText="1"/>
    </xf>
    <xf numFmtId="4" fontId="16" fillId="3" borderId="27" xfId="0" applyNumberFormat="1" applyFont="1" applyFill="1" applyBorder="1" applyAlignment="1">
      <alignment vertical="center"/>
    </xf>
    <xf numFmtId="4" fontId="16" fillId="3" borderId="28" xfId="0" applyNumberFormat="1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left" vertical="center" wrapText="1"/>
    </xf>
    <xf numFmtId="0" fontId="3" fillId="0" borderId="39" xfId="0" applyFont="1" applyFill="1" applyBorder="1" applyAlignment="1">
      <alignment horizontal="left" vertical="center" wrapText="1"/>
    </xf>
    <xf numFmtId="0" fontId="3" fillId="0" borderId="33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6" xfId="0" applyFont="1" applyFill="1" applyBorder="1" applyAlignment="1">
      <alignment horizontal="left" vertical="center" wrapText="1"/>
    </xf>
    <xf numFmtId="4" fontId="16" fillId="10" borderId="23" xfId="0" applyNumberFormat="1" applyFont="1" applyFill="1" applyBorder="1" applyAlignment="1">
      <alignment vertical="center" wrapText="1"/>
    </xf>
    <xf numFmtId="4" fontId="16" fillId="10" borderId="19" xfId="0" applyNumberFormat="1" applyFont="1" applyFill="1" applyBorder="1" applyAlignment="1">
      <alignment vertical="center" wrapText="1"/>
    </xf>
    <xf numFmtId="4" fontId="16" fillId="10" borderId="21" xfId="0" applyNumberFormat="1" applyFont="1" applyFill="1" applyBorder="1" applyAlignment="1">
      <alignment vertical="center" wrapText="1"/>
    </xf>
    <xf numFmtId="4" fontId="16" fillId="0" borderId="23" xfId="0" applyNumberFormat="1" applyFont="1" applyFill="1" applyBorder="1" applyAlignment="1">
      <alignment vertical="center" wrapText="1"/>
    </xf>
    <xf numFmtId="49" fontId="1" fillId="11" borderId="48" xfId="0" applyNumberFormat="1" applyFont="1" applyFill="1" applyBorder="1" applyAlignment="1">
      <alignment horizontal="center" vertical="center" textRotation="255" wrapText="1"/>
    </xf>
    <xf numFmtId="49" fontId="1" fillId="11" borderId="44" xfId="0" applyNumberFormat="1" applyFont="1" applyFill="1" applyBorder="1" applyAlignment="1">
      <alignment horizontal="center" vertical="center" textRotation="255" wrapText="1"/>
    </xf>
    <xf numFmtId="0" fontId="21" fillId="0" borderId="61" xfId="0" applyFont="1" applyBorder="1" applyAlignment="1">
      <alignment horizontal="center" vertical="center"/>
    </xf>
    <xf numFmtId="0" fontId="21" fillId="0" borderId="62" xfId="0" applyFont="1" applyBorder="1" applyAlignment="1">
      <alignment horizontal="center" vertical="center"/>
    </xf>
    <xf numFmtId="0" fontId="21" fillId="0" borderId="63" xfId="0" applyFont="1" applyBorder="1" applyAlignment="1">
      <alignment horizontal="center" vertical="center"/>
    </xf>
    <xf numFmtId="0" fontId="21" fillId="0" borderId="64" xfId="0" applyFont="1" applyBorder="1" applyAlignment="1">
      <alignment horizontal="center" vertical="center"/>
    </xf>
    <xf numFmtId="0" fontId="21" fillId="0" borderId="65" xfId="0" applyFont="1" applyBorder="1" applyAlignment="1">
      <alignment horizontal="center" vertical="center"/>
    </xf>
    <xf numFmtId="0" fontId="21" fillId="0" borderId="66" xfId="0" applyFont="1" applyBorder="1" applyAlignment="1">
      <alignment horizontal="center" vertical="center"/>
    </xf>
    <xf numFmtId="4" fontId="16" fillId="10" borderId="18" xfId="0" applyNumberFormat="1" applyFont="1" applyFill="1" applyBorder="1" applyAlignment="1">
      <alignment vertical="center" wrapText="1"/>
    </xf>
    <xf numFmtId="0" fontId="5" fillId="0" borderId="29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left" vertical="center" wrapText="1"/>
    </xf>
    <xf numFmtId="0" fontId="18" fillId="0" borderId="10" xfId="0" applyFont="1" applyFill="1" applyBorder="1" applyAlignment="1">
      <alignment horizontal="left" vertical="center" wrapText="1"/>
    </xf>
    <xf numFmtId="0" fontId="18" fillId="0" borderId="15" xfId="0" applyFont="1" applyFill="1" applyBorder="1" applyAlignment="1">
      <alignment horizontal="left" vertical="center" wrapText="1"/>
    </xf>
    <xf numFmtId="0" fontId="18" fillId="0" borderId="16" xfId="0" applyFont="1" applyFill="1" applyBorder="1" applyAlignment="1">
      <alignment horizontal="left" vertical="center" wrapText="1"/>
    </xf>
    <xf numFmtId="0" fontId="20" fillId="0" borderId="12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9" fillId="0" borderId="9" xfId="0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horizontal="left" vertical="center" wrapText="1"/>
    </xf>
    <xf numFmtId="0" fontId="19" fillId="0" borderId="15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4" fontId="16" fillId="0" borderId="27" xfId="0" applyNumberFormat="1" applyFont="1" applyFill="1" applyBorder="1" applyAlignment="1">
      <alignment horizontal="right" vertical="center"/>
    </xf>
    <xf numFmtId="4" fontId="16" fillId="0" borderId="28" xfId="0" applyNumberFormat="1" applyFont="1" applyFill="1" applyBorder="1" applyAlignment="1">
      <alignment horizontal="right" vertical="center"/>
    </xf>
    <xf numFmtId="4" fontId="16" fillId="9" borderId="27" xfId="0" applyNumberFormat="1" applyFont="1" applyFill="1" applyBorder="1" applyAlignment="1">
      <alignment vertical="center" wrapText="1"/>
    </xf>
    <xf numFmtId="49" fontId="1" fillId="8" borderId="27" xfId="0" applyNumberFormat="1" applyFont="1" applyFill="1" applyBorder="1" applyAlignment="1">
      <alignment horizontal="center" vertical="center" textRotation="255" wrapText="1"/>
    </xf>
    <xf numFmtId="4" fontId="16" fillId="0" borderId="18" xfId="0" applyNumberFormat="1" applyFont="1" applyFill="1" applyBorder="1" applyAlignment="1">
      <alignment vertical="center" wrapText="1"/>
    </xf>
    <xf numFmtId="4" fontId="16" fillId="4" borderId="18" xfId="0" applyNumberFormat="1" applyFont="1" applyFill="1" applyBorder="1" applyAlignment="1">
      <alignment vertical="center" wrapText="1"/>
    </xf>
    <xf numFmtId="4" fontId="16" fillId="4" borderId="19" xfId="0" applyNumberFormat="1" applyFont="1" applyFill="1" applyBorder="1" applyAlignment="1">
      <alignment vertical="center" wrapText="1"/>
    </xf>
    <xf numFmtId="4" fontId="16" fillId="4" borderId="21" xfId="0" applyNumberFormat="1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16" fillId="0" borderId="18" xfId="0" applyNumberFormat="1" applyFont="1" applyFill="1" applyBorder="1" applyAlignment="1">
      <alignment vertical="center"/>
    </xf>
    <xf numFmtId="4" fontId="16" fillId="0" borderId="19" xfId="0" applyNumberFormat="1" applyFont="1" applyFill="1" applyBorder="1" applyAlignment="1">
      <alignment vertical="center"/>
    </xf>
    <xf numFmtId="4" fontId="16" fillId="0" borderId="20" xfId="0" applyNumberFormat="1" applyFont="1" applyFill="1" applyBorder="1" applyAlignment="1">
      <alignment vertical="center"/>
    </xf>
    <xf numFmtId="4" fontId="16" fillId="0" borderId="6" xfId="0" applyNumberFormat="1" applyFont="1" applyFill="1" applyBorder="1" applyAlignment="1">
      <alignment vertical="center"/>
    </xf>
    <xf numFmtId="4" fontId="16" fillId="0" borderId="7" xfId="0" applyNumberFormat="1" applyFont="1" applyFill="1" applyBorder="1" applyAlignment="1">
      <alignment vertical="center"/>
    </xf>
    <xf numFmtId="4" fontId="16" fillId="0" borderId="8" xfId="0" applyNumberFormat="1" applyFont="1" applyFill="1" applyBorder="1" applyAlignment="1">
      <alignment vertical="center"/>
    </xf>
    <xf numFmtId="0" fontId="3" fillId="0" borderId="9" xfId="0" applyFont="1" applyFill="1" applyBorder="1" applyAlignment="1">
      <alignment horizontal="center" vertical="center" wrapText="1" shrinkToFit="1"/>
    </xf>
    <xf numFmtId="0" fontId="3" fillId="0" borderId="10" xfId="0" applyFont="1" applyFill="1" applyBorder="1" applyAlignment="1">
      <alignment horizontal="center" vertical="center" wrapText="1" shrinkToFit="1"/>
    </xf>
    <xf numFmtId="0" fontId="3" fillId="0" borderId="11" xfId="0" applyFont="1" applyFill="1" applyBorder="1" applyAlignment="1">
      <alignment horizontal="center" vertical="center" wrapText="1" shrinkToFit="1"/>
    </xf>
    <xf numFmtId="0" fontId="3" fillId="0" borderId="12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13" xfId="0" applyFont="1" applyFill="1" applyBorder="1" applyAlignment="1">
      <alignment horizontal="center" vertical="center" wrapText="1" shrinkToFit="1"/>
    </xf>
    <xf numFmtId="0" fontId="3" fillId="0" borderId="3" xfId="0" applyFont="1" applyFill="1" applyBorder="1" applyAlignment="1">
      <alignment horizontal="center" vertical="center" wrapText="1" shrinkToFit="1"/>
    </xf>
    <xf numFmtId="0" fontId="3" fillId="0" borderId="14" xfId="0" applyFont="1" applyFill="1" applyBorder="1" applyAlignment="1">
      <alignment horizontal="center" vertical="center" wrapText="1" shrinkToFi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 shrinkToFit="1"/>
    </xf>
    <xf numFmtId="0" fontId="3" fillId="0" borderId="5" xfId="0" applyFont="1" applyFill="1" applyBorder="1" applyAlignment="1">
      <alignment horizontal="center" vertical="center" wrapText="1" shrinkToFit="1"/>
    </xf>
    <xf numFmtId="49" fontId="1" fillId="2" borderId="18" xfId="0" applyNumberFormat="1" applyFont="1" applyFill="1" applyBorder="1" applyAlignment="1">
      <alignment horizontal="center" vertical="center" textRotation="255" wrapText="1"/>
    </xf>
    <xf numFmtId="49" fontId="1" fillId="2" borderId="19" xfId="0" applyNumberFormat="1" applyFont="1" applyFill="1" applyBorder="1" applyAlignment="1">
      <alignment horizontal="center" vertical="center" textRotation="255" wrapText="1"/>
    </xf>
    <xf numFmtId="49" fontId="1" fillId="2" borderId="20" xfId="0" applyNumberFormat="1" applyFont="1" applyFill="1" applyBorder="1" applyAlignment="1">
      <alignment horizontal="center" vertical="center" textRotation="255" wrapText="1"/>
    </xf>
    <xf numFmtId="4" fontId="16" fillId="3" borderId="18" xfId="0" applyNumberFormat="1" applyFont="1" applyFill="1" applyBorder="1" applyAlignment="1">
      <alignment vertical="center"/>
    </xf>
    <xf numFmtId="4" fontId="16" fillId="3" borderId="19" xfId="0" applyNumberFormat="1" applyFont="1" applyFill="1" applyBorder="1" applyAlignment="1">
      <alignment vertical="center"/>
    </xf>
    <xf numFmtId="4" fontId="16" fillId="3" borderId="20" xfId="0" applyNumberFormat="1" applyFont="1" applyFill="1" applyBorder="1" applyAlignment="1">
      <alignment vertical="center"/>
    </xf>
    <xf numFmtId="0" fontId="16" fillId="0" borderId="21" xfId="0" applyFont="1" applyFill="1" applyBorder="1" applyAlignment="1">
      <alignment horizontal="center" vertical="center" wrapText="1"/>
    </xf>
    <xf numFmtId="4" fontId="16" fillId="0" borderId="21" xfId="0" applyNumberFormat="1" applyFont="1" applyFill="1" applyBorder="1" applyAlignment="1">
      <alignment horizontal="right" vertical="center" wrapText="1"/>
    </xf>
    <xf numFmtId="49" fontId="1" fillId="6" borderId="23" xfId="0" applyNumberFormat="1" applyFont="1" applyFill="1" applyBorder="1" applyAlignment="1">
      <alignment horizontal="center" vertical="center" textRotation="255" wrapText="1"/>
    </xf>
    <xf numFmtId="49" fontId="1" fillId="6" borderId="19" xfId="0" applyNumberFormat="1" applyFont="1" applyFill="1" applyBorder="1" applyAlignment="1">
      <alignment horizontal="center" vertical="center" textRotation="255" wrapText="1"/>
    </xf>
    <xf numFmtId="49" fontId="1" fillId="6" borderId="21" xfId="0" applyNumberFormat="1" applyFont="1" applyFill="1" applyBorder="1" applyAlignment="1">
      <alignment horizontal="center" vertical="center" textRotation="255" wrapText="1"/>
    </xf>
    <xf numFmtId="4" fontId="16" fillId="7" borderId="23" xfId="0" applyNumberFormat="1" applyFont="1" applyFill="1" applyBorder="1" applyAlignment="1">
      <alignment vertical="center" wrapText="1"/>
    </xf>
    <xf numFmtId="4" fontId="16" fillId="7" borderId="19" xfId="0" applyNumberFormat="1" applyFont="1" applyFill="1" applyBorder="1" applyAlignment="1">
      <alignment vertical="center" wrapText="1"/>
    </xf>
    <xf numFmtId="4" fontId="16" fillId="7" borderId="21" xfId="0" applyNumberFormat="1" applyFont="1" applyFill="1" applyBorder="1" applyAlignment="1">
      <alignment vertical="center" wrapText="1"/>
    </xf>
    <xf numFmtId="4" fontId="16" fillId="0" borderId="24" xfId="0" applyNumberFormat="1" applyFont="1" applyFill="1" applyBorder="1" applyAlignment="1">
      <alignment vertical="center" wrapText="1"/>
    </xf>
    <xf numFmtId="4" fontId="16" fillId="0" borderId="7" xfId="0" applyNumberFormat="1" applyFont="1" applyFill="1" applyBorder="1" applyAlignment="1">
      <alignment vertical="center" wrapText="1"/>
    </xf>
    <xf numFmtId="4" fontId="16" fillId="0" borderId="22" xfId="0" applyNumberFormat="1" applyFont="1" applyFill="1" applyBorder="1" applyAlignment="1">
      <alignment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>
      <alignment horizontal="left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4" fontId="16" fillId="0" borderId="21" xfId="0" applyNumberFormat="1" applyFont="1" applyFill="1" applyBorder="1" applyAlignment="1">
      <alignment vertical="center"/>
    </xf>
    <xf numFmtId="4" fontId="16" fillId="0" borderId="22" xfId="0" applyNumberFormat="1" applyFont="1" applyFill="1" applyBorder="1" applyAlignment="1">
      <alignment vertical="center"/>
    </xf>
    <xf numFmtId="49" fontId="1" fillId="5" borderId="18" xfId="0" applyNumberFormat="1" applyFont="1" applyFill="1" applyBorder="1" applyAlignment="1">
      <alignment horizontal="center" vertical="center" textRotation="255" wrapText="1"/>
    </xf>
    <xf numFmtId="49" fontId="1" fillId="5" borderId="19" xfId="0" applyNumberFormat="1" applyFont="1" applyFill="1" applyBorder="1" applyAlignment="1">
      <alignment horizontal="center" vertical="center" textRotation="255" wrapText="1"/>
    </xf>
    <xf numFmtId="49" fontId="1" fillId="5" borderId="21" xfId="0" applyNumberFormat="1" applyFont="1" applyFill="1" applyBorder="1" applyAlignment="1">
      <alignment horizontal="center" vertical="center" textRotation="255" wrapText="1"/>
    </xf>
    <xf numFmtId="4" fontId="16" fillId="0" borderId="20" xfId="0" applyNumberFormat="1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7" fillId="0" borderId="27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3" fillId="0" borderId="56" xfId="0" applyFont="1" applyFill="1" applyBorder="1" applyAlignment="1">
      <alignment horizontal="left" vertical="center" wrapText="1"/>
    </xf>
    <xf numFmtId="0" fontId="3" fillId="0" borderId="57" xfId="0" applyFont="1" applyFill="1" applyBorder="1" applyAlignment="1">
      <alignment horizontal="left" vertical="center" wrapText="1"/>
    </xf>
    <xf numFmtId="0" fontId="3" fillId="0" borderId="58" xfId="0" applyFont="1" applyFill="1" applyBorder="1" applyAlignment="1">
      <alignment horizontal="left" vertical="center" wrapText="1"/>
    </xf>
    <xf numFmtId="0" fontId="3" fillId="0" borderId="36" xfId="0" applyFont="1" applyFill="1" applyBorder="1" applyAlignment="1">
      <alignment horizontal="left" vertical="center" wrapText="1"/>
    </xf>
    <xf numFmtId="0" fontId="3" fillId="0" borderId="37" xfId="0" applyFont="1" applyFill="1" applyBorder="1" applyAlignment="1">
      <alignment horizontal="left" vertical="center" wrapText="1"/>
    </xf>
    <xf numFmtId="0" fontId="3" fillId="0" borderId="38" xfId="0" applyFont="1" applyFill="1" applyBorder="1" applyAlignment="1">
      <alignment horizontal="left" vertical="center" wrapText="1"/>
    </xf>
    <xf numFmtId="0" fontId="16" fillId="0" borderId="33" xfId="0" applyFont="1" applyFill="1" applyBorder="1" applyAlignment="1">
      <alignment horizontal="center" vertical="center" wrapText="1"/>
    </xf>
    <xf numFmtId="4" fontId="16" fillId="0" borderId="28" xfId="0" applyNumberFormat="1" applyFont="1" applyFill="1" applyBorder="1" applyAlignment="1">
      <alignment vertical="center" wrapText="1"/>
    </xf>
    <xf numFmtId="0" fontId="3" fillId="0" borderId="32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27" fillId="0" borderId="9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27" fillId="0" borderId="11" xfId="0" applyFont="1" applyFill="1" applyBorder="1" applyAlignment="1">
      <alignment horizontal="center" vertical="center" wrapText="1"/>
    </xf>
    <xf numFmtId="0" fontId="27" fillId="0" borderId="15" xfId="0" applyFont="1" applyFill="1" applyBorder="1" applyAlignment="1">
      <alignment horizontal="center" vertical="center" wrapText="1"/>
    </xf>
    <xf numFmtId="0" fontId="27" fillId="0" borderId="16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4" fontId="16" fillId="0" borderId="56" xfId="0" applyNumberFormat="1" applyFont="1" applyFill="1" applyBorder="1" applyAlignment="1">
      <alignment vertical="center" wrapText="1"/>
    </xf>
    <xf numFmtId="4" fontId="16" fillId="0" borderId="36" xfId="0" applyNumberFormat="1" applyFont="1" applyFill="1" applyBorder="1" applyAlignment="1">
      <alignment vertical="center" wrapText="1"/>
    </xf>
    <xf numFmtId="4" fontId="16" fillId="0" borderId="67" xfId="0" applyNumberFormat="1" applyFont="1" applyFill="1" applyBorder="1" applyAlignment="1">
      <alignment vertical="center" wrapText="1"/>
    </xf>
    <xf numFmtId="4" fontId="16" fillId="0" borderId="68" xfId="0" applyNumberFormat="1" applyFont="1" applyFill="1" applyBorder="1" applyAlignment="1">
      <alignment vertical="center" wrapText="1"/>
    </xf>
    <xf numFmtId="4" fontId="16" fillId="0" borderId="36" xfId="0" applyNumberFormat="1" applyFont="1" applyFill="1" applyBorder="1" applyAlignment="1">
      <alignment vertical="center"/>
    </xf>
    <xf numFmtId="4" fontId="16" fillId="0" borderId="68" xfId="0" applyNumberFormat="1" applyFont="1" applyFill="1" applyBorder="1" applyAlignment="1">
      <alignment vertical="center"/>
    </xf>
    <xf numFmtId="0" fontId="28" fillId="0" borderId="39" xfId="0" applyFont="1" applyFill="1" applyBorder="1" applyAlignment="1">
      <alignment horizontal="center" vertical="center" wrapText="1"/>
    </xf>
    <xf numFmtId="0" fontId="28" fillId="0" borderId="33" xfId="0" applyFont="1" applyFill="1" applyBorder="1" applyAlignment="1">
      <alignment horizontal="center" vertical="center" wrapText="1"/>
    </xf>
    <xf numFmtId="0" fontId="28" fillId="0" borderId="16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4" fontId="16" fillId="0" borderId="23" xfId="0" applyNumberFormat="1" applyFont="1" applyFill="1" applyBorder="1" applyAlignment="1">
      <alignment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E5"/>
      <color rgb="FF0033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45</xdr:row>
      <xdr:rowOff>19050</xdr:rowOff>
    </xdr:from>
    <xdr:to>
      <xdr:col>4</xdr:col>
      <xdr:colOff>390525</xdr:colOff>
      <xdr:row>49</xdr:row>
      <xdr:rowOff>6350</xdr:rowOff>
    </xdr:to>
    <xdr:pic>
      <xdr:nvPicPr>
        <xdr:cNvPr id="2" name="Obraz 1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5275" y="5229225"/>
          <a:ext cx="1257300" cy="61595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76200</xdr:colOff>
      <xdr:row>30</xdr:row>
      <xdr:rowOff>19050</xdr:rowOff>
    </xdr:from>
    <xdr:to>
      <xdr:col>4</xdr:col>
      <xdr:colOff>390525</xdr:colOff>
      <xdr:row>34</xdr:row>
      <xdr:rowOff>6350</xdr:rowOff>
    </xdr:to>
    <xdr:pic>
      <xdr:nvPicPr>
        <xdr:cNvPr id="4" name="Obraz 3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5275" y="7658100"/>
          <a:ext cx="1257300" cy="61595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76200</xdr:colOff>
      <xdr:row>75</xdr:row>
      <xdr:rowOff>19050</xdr:rowOff>
    </xdr:from>
    <xdr:to>
      <xdr:col>4</xdr:col>
      <xdr:colOff>390525</xdr:colOff>
      <xdr:row>79</xdr:row>
      <xdr:rowOff>6350</xdr:rowOff>
    </xdr:to>
    <xdr:pic>
      <xdr:nvPicPr>
        <xdr:cNvPr id="6" name="Obraz 5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5275" y="7677150"/>
          <a:ext cx="1257300" cy="61595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76200</xdr:colOff>
      <xdr:row>120</xdr:row>
      <xdr:rowOff>19050</xdr:rowOff>
    </xdr:from>
    <xdr:to>
      <xdr:col>4</xdr:col>
      <xdr:colOff>381000</xdr:colOff>
      <xdr:row>123</xdr:row>
      <xdr:rowOff>104774</xdr:rowOff>
    </xdr:to>
    <xdr:pic>
      <xdr:nvPicPr>
        <xdr:cNvPr id="7" name="Obraz 6" descr="budynek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95275" y="13211175"/>
          <a:ext cx="1247775" cy="57150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76200</xdr:colOff>
      <xdr:row>135</xdr:row>
      <xdr:rowOff>19050</xdr:rowOff>
    </xdr:from>
    <xdr:to>
      <xdr:col>4</xdr:col>
      <xdr:colOff>400050</xdr:colOff>
      <xdr:row>139</xdr:row>
      <xdr:rowOff>6350</xdr:rowOff>
    </xdr:to>
    <xdr:pic>
      <xdr:nvPicPr>
        <xdr:cNvPr id="8" name="Obraz 7" descr="budynek.gi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5275" y="15001875"/>
          <a:ext cx="1266825" cy="61595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95250</xdr:colOff>
      <xdr:row>165</xdr:row>
      <xdr:rowOff>19050</xdr:rowOff>
    </xdr:from>
    <xdr:to>
      <xdr:col>4</xdr:col>
      <xdr:colOff>390525</xdr:colOff>
      <xdr:row>169</xdr:row>
      <xdr:rowOff>6350</xdr:rowOff>
    </xdr:to>
    <xdr:pic>
      <xdr:nvPicPr>
        <xdr:cNvPr id="9" name="Obraz 8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4325" y="17449800"/>
          <a:ext cx="1238250" cy="61595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95250</xdr:colOff>
      <xdr:row>150</xdr:row>
      <xdr:rowOff>19050</xdr:rowOff>
    </xdr:from>
    <xdr:to>
      <xdr:col>4</xdr:col>
      <xdr:colOff>390525</xdr:colOff>
      <xdr:row>154</xdr:row>
      <xdr:rowOff>6350</xdr:rowOff>
    </xdr:to>
    <xdr:pic>
      <xdr:nvPicPr>
        <xdr:cNvPr id="10" name="Obraz 9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4325" y="19869150"/>
          <a:ext cx="1238250" cy="61595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76200</xdr:colOff>
      <xdr:row>90</xdr:row>
      <xdr:rowOff>19050</xdr:rowOff>
    </xdr:from>
    <xdr:to>
      <xdr:col>4</xdr:col>
      <xdr:colOff>390525</xdr:colOff>
      <xdr:row>94</xdr:row>
      <xdr:rowOff>6350</xdr:rowOff>
    </xdr:to>
    <xdr:pic>
      <xdr:nvPicPr>
        <xdr:cNvPr id="12" name="Obraz 11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5275" y="12553950"/>
          <a:ext cx="1257300" cy="61595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76200</xdr:colOff>
      <xdr:row>105</xdr:row>
      <xdr:rowOff>19050</xdr:rowOff>
    </xdr:from>
    <xdr:to>
      <xdr:col>4</xdr:col>
      <xdr:colOff>390525</xdr:colOff>
      <xdr:row>109</xdr:row>
      <xdr:rowOff>6350</xdr:rowOff>
    </xdr:to>
    <xdr:pic>
      <xdr:nvPicPr>
        <xdr:cNvPr id="15" name="Obraz 14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5275" y="14982825"/>
          <a:ext cx="1257300" cy="61595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76200</xdr:colOff>
      <xdr:row>60</xdr:row>
      <xdr:rowOff>19050</xdr:rowOff>
    </xdr:from>
    <xdr:to>
      <xdr:col>4</xdr:col>
      <xdr:colOff>390525</xdr:colOff>
      <xdr:row>64</xdr:row>
      <xdr:rowOff>6350</xdr:rowOff>
    </xdr:to>
    <xdr:pic>
      <xdr:nvPicPr>
        <xdr:cNvPr id="11" name="Obraz 10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5275" y="15621000"/>
          <a:ext cx="1257300" cy="61595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66675</xdr:colOff>
      <xdr:row>240</xdr:row>
      <xdr:rowOff>9525</xdr:rowOff>
    </xdr:from>
    <xdr:to>
      <xdr:col>4</xdr:col>
      <xdr:colOff>390525</xdr:colOff>
      <xdr:row>243</xdr:row>
      <xdr:rowOff>139700</xdr:rowOff>
    </xdr:to>
    <xdr:pic>
      <xdr:nvPicPr>
        <xdr:cNvPr id="28" name="Obraz 27" descr="budynek.gi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85750" y="49339500"/>
          <a:ext cx="1266825" cy="615950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1</xdr:col>
      <xdr:colOff>95250</xdr:colOff>
      <xdr:row>150</xdr:row>
      <xdr:rowOff>19050</xdr:rowOff>
    </xdr:from>
    <xdr:to>
      <xdr:col>4</xdr:col>
      <xdr:colOff>390525</xdr:colOff>
      <xdr:row>154</xdr:row>
      <xdr:rowOff>6350</xdr:rowOff>
    </xdr:to>
    <xdr:pic>
      <xdr:nvPicPr>
        <xdr:cNvPr id="29" name="Obraz 28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09563" y="40917019"/>
          <a:ext cx="1223962" cy="65405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66675</xdr:colOff>
      <xdr:row>180</xdr:row>
      <xdr:rowOff>9525</xdr:rowOff>
    </xdr:from>
    <xdr:to>
      <xdr:col>4</xdr:col>
      <xdr:colOff>390525</xdr:colOff>
      <xdr:row>183</xdr:row>
      <xdr:rowOff>139699</xdr:rowOff>
    </xdr:to>
    <xdr:pic>
      <xdr:nvPicPr>
        <xdr:cNvPr id="30" name="Obraz 29" descr="budynek.gi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80988" y="10879931"/>
          <a:ext cx="1252537" cy="63023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1</xdr:col>
      <xdr:colOff>66675</xdr:colOff>
      <xdr:row>195</xdr:row>
      <xdr:rowOff>9525</xdr:rowOff>
    </xdr:from>
    <xdr:to>
      <xdr:col>4</xdr:col>
      <xdr:colOff>390525</xdr:colOff>
      <xdr:row>198</xdr:row>
      <xdr:rowOff>139701</xdr:rowOff>
    </xdr:to>
    <xdr:pic>
      <xdr:nvPicPr>
        <xdr:cNvPr id="31" name="Obraz 30" descr="budynek.gi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80988" y="13380244"/>
          <a:ext cx="1252537" cy="630237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1</xdr:col>
      <xdr:colOff>66675</xdr:colOff>
      <xdr:row>210</xdr:row>
      <xdr:rowOff>9525</xdr:rowOff>
    </xdr:from>
    <xdr:to>
      <xdr:col>4</xdr:col>
      <xdr:colOff>390525</xdr:colOff>
      <xdr:row>213</xdr:row>
      <xdr:rowOff>139699</xdr:rowOff>
    </xdr:to>
    <xdr:pic>
      <xdr:nvPicPr>
        <xdr:cNvPr id="32" name="Obraz 31" descr="budynek.gi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80988" y="15880556"/>
          <a:ext cx="1252537" cy="63023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1</xdr:col>
      <xdr:colOff>66675</xdr:colOff>
      <xdr:row>225</xdr:row>
      <xdr:rowOff>9525</xdr:rowOff>
    </xdr:from>
    <xdr:to>
      <xdr:col>4</xdr:col>
      <xdr:colOff>390525</xdr:colOff>
      <xdr:row>228</xdr:row>
      <xdr:rowOff>139701</xdr:rowOff>
    </xdr:to>
    <xdr:pic>
      <xdr:nvPicPr>
        <xdr:cNvPr id="33" name="Obraz 32" descr="budynek.gi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80988" y="18380869"/>
          <a:ext cx="1252537" cy="630237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1</xdr:col>
      <xdr:colOff>130970</xdr:colOff>
      <xdr:row>255</xdr:row>
      <xdr:rowOff>35720</xdr:rowOff>
    </xdr:from>
    <xdr:to>
      <xdr:col>4</xdr:col>
      <xdr:colOff>347554</xdr:colOff>
      <xdr:row>258</xdr:row>
      <xdr:rowOff>147658</xdr:rowOff>
    </xdr:to>
    <xdr:pic>
      <xdr:nvPicPr>
        <xdr:cNvPr id="19" name="Obraz 18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5283" y="43612595"/>
          <a:ext cx="1145271" cy="61200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  <xdr:twoCellAnchor editAs="oneCell">
    <xdr:from>
      <xdr:col>1</xdr:col>
      <xdr:colOff>130970</xdr:colOff>
      <xdr:row>270</xdr:row>
      <xdr:rowOff>35720</xdr:rowOff>
    </xdr:from>
    <xdr:to>
      <xdr:col>4</xdr:col>
      <xdr:colOff>347554</xdr:colOff>
      <xdr:row>273</xdr:row>
      <xdr:rowOff>147656</xdr:rowOff>
    </xdr:to>
    <xdr:pic>
      <xdr:nvPicPr>
        <xdr:cNvPr id="24" name="Obraz 23" descr="budynek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5283" y="43612595"/>
          <a:ext cx="1145271" cy="612000"/>
        </a:xfrm>
        <a:prstGeom prst="rect">
          <a:avLst/>
        </a:prstGeom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7800000"/>
          </a:lightRig>
        </a:scene3d>
        <a:sp3d>
          <a:bevelT w="139700" h="139700"/>
        </a:sp3d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Hol">
  <a:themeElements>
    <a:clrScheme name="Hol">
      <a:dk1>
        <a:sysClr val="windowText" lastClr="000000"/>
      </a:dk1>
      <a:lt1>
        <a:sysClr val="window" lastClr="FFFFFF"/>
      </a:lt1>
      <a:dk2>
        <a:srgbClr val="464646"/>
      </a:dk2>
      <a:lt2>
        <a:srgbClr val="DEF5FA"/>
      </a:lt2>
      <a:accent1>
        <a:srgbClr val="2DA2BF"/>
      </a:accent1>
      <a:accent2>
        <a:srgbClr val="DA1F28"/>
      </a:accent2>
      <a:accent3>
        <a:srgbClr val="EB641B"/>
      </a:accent3>
      <a:accent4>
        <a:srgbClr val="39639D"/>
      </a:accent4>
      <a:accent5>
        <a:srgbClr val="474B78"/>
      </a:accent5>
      <a:accent6>
        <a:srgbClr val="7D3C4A"/>
      </a:accent6>
      <a:hlink>
        <a:srgbClr val="FF8119"/>
      </a:hlink>
      <a:folHlink>
        <a:srgbClr val="44B9E8"/>
      </a:folHlink>
    </a:clrScheme>
    <a:fontScheme name="Hol">
      <a:majorFont>
        <a:latin typeface="Lucida Sans Unicode"/>
        <a:ea typeface=""/>
        <a:cs typeface=""/>
        <a:font script="Jpan" typeface="ＭＳ Ｐゴシック"/>
        <a:font script="Hang" typeface="맑은 고딕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Uigh" typeface="Microsoft Uighur"/>
      </a:majorFont>
      <a:minorFont>
        <a:latin typeface="Lucida Sans Unicode"/>
        <a:ea typeface=""/>
        <a:cs typeface=""/>
        <a:font script="Jpan" typeface="ＭＳ Ｐゴシック"/>
        <a:font script="Hang" typeface="맑은 고딕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Uigh" typeface="Microsoft Uighur"/>
      </a:minorFont>
    </a:fontScheme>
    <a:fmtScheme name="Hol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satMod val="180000"/>
              </a:schemeClr>
            </a:gs>
            <a:gs pos="65000">
              <a:schemeClr val="phClr">
                <a:tint val="32000"/>
                <a:satMod val="250000"/>
              </a:schemeClr>
            </a:gs>
            <a:gs pos="100000">
              <a:schemeClr val="phClr">
                <a:tint val="23000"/>
                <a:satMod val="30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15000"/>
                <a:satMod val="180000"/>
              </a:schemeClr>
            </a:gs>
            <a:gs pos="50000">
              <a:schemeClr val="phClr">
                <a:shade val="45000"/>
                <a:satMod val="170000"/>
              </a:schemeClr>
            </a:gs>
            <a:gs pos="70000">
              <a:schemeClr val="phClr">
                <a:tint val="99000"/>
                <a:shade val="65000"/>
                <a:satMod val="155000"/>
              </a:schemeClr>
            </a:gs>
            <a:gs pos="100000">
              <a:schemeClr val="phClr">
                <a:tint val="95500"/>
                <a:shade val="10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55000" cap="flat" cmpd="thickThin" algn="ctr">
          <a:solidFill>
            <a:schemeClr val="phClr"/>
          </a:solidFill>
          <a:prstDash val="solid"/>
        </a:ln>
        <a:ln w="63500" cap="flat" cmpd="thickThin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45000"/>
              </a:srgbClr>
            </a:outerShdw>
          </a:effectLst>
          <a:scene3d>
            <a:camera prst="orthographicFront" fov="0">
              <a:rot lat="0" lon="0" rev="0"/>
            </a:camera>
            <a:lightRig rig="glow" dir="t">
              <a:rot lat="0" lon="0" rev="6360000"/>
            </a:lightRig>
          </a:scene3d>
          <a:sp3d contourW="1000" prstMaterial="flat">
            <a:bevelT w="95250" h="101600"/>
            <a:contourClr>
              <a:schemeClr val="phClr">
                <a:satMod val="30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55000"/>
                <a:satMod val="300000"/>
              </a:schemeClr>
            </a:gs>
            <a:gs pos="40000">
              <a:schemeClr val="phClr">
                <a:tint val="65000"/>
                <a:satMod val="300000"/>
              </a:schemeClr>
            </a:gs>
            <a:gs pos="100000">
              <a:schemeClr val="phClr">
                <a:shade val="65000"/>
                <a:satMod val="300000"/>
              </a:schemeClr>
            </a:gs>
          </a:gsLst>
          <a:path path="circle">
            <a:fillToRect l="65000" b="98000"/>
          </a:path>
        </a:gradFill>
        <a:blipFill>
          <a:blip xmlns:r="http://schemas.openxmlformats.org/officeDocument/2006/relationships" r:embed="rId1">
            <a:duotone>
              <a:schemeClr val="phClr">
                <a:shade val="60000"/>
                <a:satMod val="110000"/>
              </a:schemeClr>
              <a:schemeClr val="phClr">
                <a:tint val="95000"/>
              </a:schemeClr>
            </a:duotone>
          </a:blip>
          <a:tile tx="0" ty="0" sx="50000" sy="5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I464"/>
  <sheetViews>
    <sheetView tabSelected="1" view="pageBreakPreview" zoomScale="80" zoomScaleNormal="100" zoomScaleSheetLayoutView="80" workbookViewId="0">
      <selection activeCell="M1" sqref="M1:Q6"/>
    </sheetView>
  </sheetViews>
  <sheetFormatPr defaultColWidth="0" defaultRowHeight="15.75" zeroHeight="1"/>
  <cols>
    <col min="1" max="1" width="3.28515625" customWidth="1"/>
    <col min="2" max="3" width="4.7109375" style="1" customWidth="1"/>
    <col min="4" max="4" width="4.7109375" style="26" customWidth="1"/>
    <col min="5" max="5" width="7" style="26" customWidth="1"/>
    <col min="6" max="8" width="6.7109375" style="17" customWidth="1"/>
    <col min="9" max="9" width="7.85546875" style="17" customWidth="1"/>
    <col min="10" max="10" width="15.7109375" style="17" customWidth="1"/>
    <col min="11" max="11" width="15.7109375" style="29" customWidth="1"/>
    <col min="12" max="12" width="4.28515625" style="17" customWidth="1"/>
    <col min="13" max="17" width="13.7109375" style="17" customWidth="1"/>
    <col min="18" max="18" width="9.140625"/>
    <col min="19" max="34" width="0" hidden="1" customWidth="1"/>
    <col min="35" max="67" width="0" style="20" hidden="1" customWidth="1"/>
    <col min="68" max="1110" width="0" hidden="1" customWidth="1"/>
    <col min="1111" max="1111" width="4.42578125" hidden="1" customWidth="1"/>
    <col min="1112" max="1205" width="9.140625" hidden="1" customWidth="1"/>
    <col min="1206" max="1206" width="0" hidden="1" customWidth="1"/>
  </cols>
  <sheetData>
    <row r="1" spans="1:17" ht="12.75" customHeight="1">
      <c r="M1" s="49" t="s">
        <v>121</v>
      </c>
      <c r="N1" s="49"/>
      <c r="O1" s="49"/>
      <c r="P1" s="49"/>
      <c r="Q1" s="49"/>
    </row>
    <row r="2" spans="1:17" ht="14.25" customHeight="1">
      <c r="M2" s="49"/>
      <c r="N2" s="49"/>
      <c r="O2" s="49"/>
      <c r="P2" s="49"/>
      <c r="Q2" s="49"/>
    </row>
    <row r="3" spans="1:17" ht="14.25" customHeight="1">
      <c r="M3" s="49"/>
      <c r="N3" s="49"/>
      <c r="O3" s="49"/>
      <c r="P3" s="49"/>
      <c r="Q3" s="49"/>
    </row>
    <row r="4" spans="1:17" ht="12.75" customHeight="1">
      <c r="M4" s="49"/>
      <c r="N4" s="49"/>
      <c r="O4" s="49"/>
      <c r="P4" s="49"/>
      <c r="Q4" s="49"/>
    </row>
    <row r="5" spans="1:17" ht="12.75" customHeight="1">
      <c r="M5" s="49"/>
      <c r="N5" s="49"/>
      <c r="O5" s="49"/>
      <c r="P5" s="49"/>
      <c r="Q5" s="49"/>
    </row>
    <row r="6" spans="1:17" ht="23.25" customHeight="1">
      <c r="M6" s="49"/>
      <c r="N6" s="49"/>
      <c r="O6" s="49"/>
      <c r="P6" s="49"/>
      <c r="Q6" s="49"/>
    </row>
    <row r="7" spans="1:17" ht="12.75" customHeight="1">
      <c r="M7" s="16"/>
      <c r="N7" s="16"/>
      <c r="O7" s="16"/>
      <c r="P7" s="16"/>
      <c r="Q7" s="16"/>
    </row>
    <row r="8" spans="1:17" ht="12.75" customHeight="1">
      <c r="A8" s="50" t="s">
        <v>86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</row>
    <row r="9" spans="1:17" ht="12.75" customHeight="1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</row>
    <row r="10" spans="1:17" ht="14.25" customHeight="1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</row>
    <row r="11" spans="1:17" ht="14.25" customHeight="1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</row>
    <row r="12" spans="1:17" ht="14.25" customHeight="1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spans="1:17" ht="16.5" thickBot="1">
      <c r="M13" s="2"/>
      <c r="N13" s="2"/>
      <c r="O13" s="2"/>
      <c r="P13" s="2"/>
      <c r="Q13" s="2"/>
    </row>
    <row r="14" spans="1:17" ht="18.75" customHeight="1" thickTop="1">
      <c r="A14" s="92" t="s">
        <v>0</v>
      </c>
      <c r="B14" s="119" t="s">
        <v>19</v>
      </c>
      <c r="C14" s="120"/>
      <c r="D14" s="120"/>
      <c r="E14" s="73" t="s">
        <v>20</v>
      </c>
      <c r="F14" s="143" t="s">
        <v>8</v>
      </c>
      <c r="G14" s="143"/>
      <c r="H14" s="143"/>
      <c r="I14" s="143"/>
      <c r="J14" s="86" t="s">
        <v>1</v>
      </c>
      <c r="K14" s="83" t="s">
        <v>3</v>
      </c>
      <c r="L14" s="73" t="s">
        <v>18</v>
      </c>
      <c r="M14" s="77" t="s">
        <v>7</v>
      </c>
      <c r="N14" s="77" t="s">
        <v>5</v>
      </c>
      <c r="O14" s="77" t="s">
        <v>4</v>
      </c>
      <c r="P14" s="77" t="s">
        <v>6</v>
      </c>
      <c r="Q14" s="127" t="s">
        <v>2</v>
      </c>
    </row>
    <row r="15" spans="1:17" ht="13.5" customHeight="1">
      <c r="A15" s="93"/>
      <c r="B15" s="121"/>
      <c r="C15" s="122"/>
      <c r="D15" s="122"/>
      <c r="E15" s="74"/>
      <c r="F15" s="144"/>
      <c r="G15" s="144"/>
      <c r="H15" s="144"/>
      <c r="I15" s="144"/>
      <c r="J15" s="87"/>
      <c r="K15" s="84"/>
      <c r="L15" s="74"/>
      <c r="M15" s="78"/>
      <c r="N15" s="78"/>
      <c r="O15" s="78"/>
      <c r="P15" s="78"/>
      <c r="Q15" s="128"/>
    </row>
    <row r="16" spans="1:17" ht="30.75" customHeight="1">
      <c r="A16" s="93"/>
      <c r="B16" s="123"/>
      <c r="C16" s="124"/>
      <c r="D16" s="124"/>
      <c r="E16" s="74"/>
      <c r="F16" s="144"/>
      <c r="G16" s="144"/>
      <c r="H16" s="144"/>
      <c r="I16" s="144"/>
      <c r="J16" s="88"/>
      <c r="K16" s="85"/>
      <c r="L16" s="74"/>
      <c r="M16" s="78"/>
      <c r="N16" s="78"/>
      <c r="O16" s="78"/>
      <c r="P16" s="78"/>
      <c r="Q16" s="128"/>
    </row>
    <row r="17" spans="1:67" ht="30.75" customHeight="1">
      <c r="A17" s="94"/>
      <c r="B17" s="36"/>
      <c r="C17" s="37"/>
      <c r="D17" s="37"/>
      <c r="E17" s="37"/>
      <c r="F17" s="40" t="s">
        <v>21</v>
      </c>
      <c r="G17" s="41"/>
      <c r="H17" s="41"/>
      <c r="I17" s="41"/>
      <c r="J17" s="41"/>
      <c r="K17" s="42"/>
      <c r="L17" s="75"/>
      <c r="M17" s="79"/>
      <c r="N17" s="79"/>
      <c r="O17" s="79"/>
      <c r="P17" s="79"/>
      <c r="Q17" s="129"/>
    </row>
    <row r="18" spans="1:67" ht="25.5" customHeight="1" thickBot="1">
      <c r="A18" s="95"/>
      <c r="B18" s="38"/>
      <c r="C18" s="39"/>
      <c r="D18" s="39"/>
      <c r="E18" s="39"/>
      <c r="F18" s="89" t="s">
        <v>22</v>
      </c>
      <c r="G18" s="90"/>
      <c r="H18" s="90"/>
      <c r="I18" s="90"/>
      <c r="J18" s="90"/>
      <c r="K18" s="91"/>
      <c r="L18" s="76"/>
      <c r="M18" s="80"/>
      <c r="N18" s="80"/>
      <c r="O18" s="80"/>
      <c r="P18" s="80"/>
      <c r="Q18" s="130"/>
    </row>
    <row r="19" spans="1:67" s="14" customFormat="1" ht="12.75" customHeight="1" thickTop="1">
      <c r="A19" s="5"/>
      <c r="B19" s="11"/>
      <c r="C19" s="11"/>
      <c r="D19" s="11"/>
      <c r="E19" s="11"/>
      <c r="F19" s="11"/>
      <c r="G19" s="11"/>
      <c r="H19" s="11"/>
      <c r="I19" s="11"/>
      <c r="J19" s="11"/>
      <c r="K19" s="30"/>
      <c r="L19" s="12"/>
      <c r="M19" s="13"/>
      <c r="N19" s="13"/>
      <c r="O19" s="13"/>
      <c r="P19" s="13"/>
      <c r="Q19" s="13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</row>
    <row r="20" spans="1:67" ht="16.5" thickBot="1">
      <c r="A20" s="7"/>
      <c r="B20" s="118"/>
      <c r="C20" s="118"/>
      <c r="D20" s="118"/>
      <c r="E20" s="118"/>
      <c r="F20" s="118"/>
      <c r="G20" s="118"/>
      <c r="H20" s="118"/>
      <c r="I20" s="118"/>
      <c r="J20" s="25"/>
      <c r="K20" s="31"/>
      <c r="L20" s="25"/>
      <c r="M20" s="25"/>
      <c r="N20" s="25"/>
      <c r="O20" s="25"/>
      <c r="P20" s="25"/>
      <c r="Q20" s="25"/>
    </row>
    <row r="21" spans="1:67" ht="12.75" customHeight="1" thickTop="1">
      <c r="A21" s="170">
        <v>1</v>
      </c>
      <c r="B21" s="110" t="s">
        <v>13</v>
      </c>
      <c r="C21" s="111"/>
      <c r="D21" s="106">
        <v>60053</v>
      </c>
      <c r="E21" s="107"/>
      <c r="F21" s="149" t="s">
        <v>87</v>
      </c>
      <c r="G21" s="149"/>
      <c r="H21" s="149"/>
      <c r="I21" s="150"/>
      <c r="J21" s="125" t="s">
        <v>111</v>
      </c>
      <c r="K21" s="56">
        <v>3500000</v>
      </c>
      <c r="L21" s="71">
        <v>2010</v>
      </c>
      <c r="M21" s="116">
        <f>SUM(N21:Q24)</f>
        <v>650000</v>
      </c>
      <c r="N21" s="47">
        <v>50000</v>
      </c>
      <c r="O21" s="47"/>
      <c r="P21" s="47">
        <v>600000</v>
      </c>
      <c r="Q21" s="45"/>
    </row>
    <row r="22" spans="1:67" ht="12.75" customHeight="1">
      <c r="A22" s="171"/>
      <c r="B22" s="112"/>
      <c r="C22" s="113"/>
      <c r="D22" s="108"/>
      <c r="E22" s="109"/>
      <c r="F22" s="151"/>
      <c r="G22" s="151"/>
      <c r="H22" s="151"/>
      <c r="I22" s="152"/>
      <c r="J22" s="126"/>
      <c r="K22" s="57"/>
      <c r="L22" s="72"/>
      <c r="M22" s="117"/>
      <c r="N22" s="48"/>
      <c r="O22" s="48"/>
      <c r="P22" s="48"/>
      <c r="Q22" s="46"/>
    </row>
    <row r="23" spans="1:67" ht="12.75" customHeight="1">
      <c r="A23" s="171"/>
      <c r="B23" s="102" t="s">
        <v>9</v>
      </c>
      <c r="C23" s="103"/>
      <c r="D23" s="103"/>
      <c r="E23" s="3"/>
      <c r="F23" s="96" t="s">
        <v>17</v>
      </c>
      <c r="G23" s="97"/>
      <c r="H23" s="97"/>
      <c r="I23" s="98"/>
      <c r="J23" s="126"/>
      <c r="K23" s="57"/>
      <c r="L23" s="72"/>
      <c r="M23" s="117"/>
      <c r="N23" s="48"/>
      <c r="O23" s="48"/>
      <c r="P23" s="48"/>
      <c r="Q23" s="46"/>
    </row>
    <row r="24" spans="1:67" ht="12.75" customHeight="1">
      <c r="A24" s="171"/>
      <c r="B24" s="104"/>
      <c r="C24" s="105"/>
      <c r="D24" s="105"/>
      <c r="E24" s="4"/>
      <c r="F24" s="99"/>
      <c r="G24" s="100"/>
      <c r="H24" s="100"/>
      <c r="I24" s="101"/>
      <c r="J24" s="126"/>
      <c r="K24" s="57"/>
      <c r="L24" s="72"/>
      <c r="M24" s="117"/>
      <c r="N24" s="48"/>
      <c r="O24" s="48"/>
      <c r="P24" s="48"/>
      <c r="Q24" s="46"/>
    </row>
    <row r="25" spans="1:67" ht="12.75" customHeight="1">
      <c r="A25" s="171"/>
      <c r="B25" s="173" t="s">
        <v>10</v>
      </c>
      <c r="C25" s="174"/>
      <c r="D25" s="174"/>
      <c r="E25" s="114" t="s">
        <v>25</v>
      </c>
      <c r="F25" s="96" t="s">
        <v>27</v>
      </c>
      <c r="G25" s="97"/>
      <c r="H25" s="97"/>
      <c r="I25" s="98"/>
      <c r="J25" s="126"/>
      <c r="K25" s="57"/>
      <c r="L25" s="189">
        <v>2011</v>
      </c>
      <c r="M25" s="188">
        <f>SUM(N25:Q28)</f>
        <v>1733000</v>
      </c>
      <c r="N25" s="186">
        <v>830000</v>
      </c>
      <c r="O25" s="186"/>
      <c r="P25" s="186">
        <v>903000</v>
      </c>
      <c r="Q25" s="54"/>
    </row>
    <row r="26" spans="1:67" ht="12.75" customHeight="1">
      <c r="A26" s="171"/>
      <c r="B26" s="175"/>
      <c r="C26" s="176"/>
      <c r="D26" s="176"/>
      <c r="E26" s="115"/>
      <c r="F26" s="99"/>
      <c r="G26" s="100"/>
      <c r="H26" s="100"/>
      <c r="I26" s="101"/>
      <c r="J26" s="126"/>
      <c r="K26" s="57"/>
      <c r="L26" s="189"/>
      <c r="M26" s="188"/>
      <c r="N26" s="186"/>
      <c r="O26" s="186"/>
      <c r="P26" s="186"/>
      <c r="Q26" s="54"/>
    </row>
    <row r="27" spans="1:67" ht="12.75" customHeight="1">
      <c r="A27" s="171"/>
      <c r="B27" s="182" t="s">
        <v>11</v>
      </c>
      <c r="C27" s="183"/>
      <c r="D27" s="183"/>
      <c r="E27" s="114" t="s">
        <v>26</v>
      </c>
      <c r="F27" s="96" t="s">
        <v>28</v>
      </c>
      <c r="G27" s="97"/>
      <c r="H27" s="97"/>
      <c r="I27" s="98"/>
      <c r="J27" s="126"/>
      <c r="K27" s="57"/>
      <c r="L27" s="189"/>
      <c r="M27" s="188"/>
      <c r="N27" s="186"/>
      <c r="O27" s="186"/>
      <c r="P27" s="186"/>
      <c r="Q27" s="54"/>
    </row>
    <row r="28" spans="1:67" ht="12.75" customHeight="1">
      <c r="A28" s="171"/>
      <c r="B28" s="184"/>
      <c r="C28" s="185"/>
      <c r="D28" s="185"/>
      <c r="E28" s="115"/>
      <c r="F28" s="99"/>
      <c r="G28" s="100"/>
      <c r="H28" s="100"/>
      <c r="I28" s="101"/>
      <c r="J28" s="126"/>
      <c r="K28" s="57"/>
      <c r="L28" s="189"/>
      <c r="M28" s="188"/>
      <c r="N28" s="186"/>
      <c r="O28" s="186"/>
      <c r="P28" s="186"/>
      <c r="Q28" s="54"/>
    </row>
    <row r="29" spans="1:67" ht="12.75" customHeight="1">
      <c r="A29" s="171"/>
      <c r="B29" s="153" t="s">
        <v>12</v>
      </c>
      <c r="C29" s="154"/>
      <c r="D29" s="154"/>
      <c r="E29" s="114" t="s">
        <v>16</v>
      </c>
      <c r="F29" s="96" t="s">
        <v>16</v>
      </c>
      <c r="G29" s="97"/>
      <c r="H29" s="97"/>
      <c r="I29" s="98"/>
      <c r="J29" s="126"/>
      <c r="K29" s="57"/>
      <c r="L29" s="69">
        <v>2012</v>
      </c>
      <c r="M29" s="145">
        <f>SUM(N29:Q32)</f>
        <v>947000</v>
      </c>
      <c r="N29" s="186">
        <v>645000</v>
      </c>
      <c r="O29" s="186"/>
      <c r="P29" s="186">
        <v>302000</v>
      </c>
      <c r="Q29" s="54"/>
    </row>
    <row r="30" spans="1:67" ht="12.75" customHeight="1">
      <c r="A30" s="171"/>
      <c r="B30" s="177"/>
      <c r="C30" s="178"/>
      <c r="D30" s="178"/>
      <c r="E30" s="147"/>
      <c r="F30" s="179"/>
      <c r="G30" s="180"/>
      <c r="H30" s="180"/>
      <c r="I30" s="181"/>
      <c r="J30" s="126"/>
      <c r="K30" s="57"/>
      <c r="L30" s="69"/>
      <c r="M30" s="145"/>
      <c r="N30" s="186"/>
      <c r="O30" s="186"/>
      <c r="P30" s="186"/>
      <c r="Q30" s="54"/>
    </row>
    <row r="31" spans="1:67" ht="12.75" customHeight="1">
      <c r="A31" s="171"/>
      <c r="B31" s="62"/>
      <c r="C31" s="62"/>
      <c r="D31" s="62"/>
      <c r="E31" s="62"/>
      <c r="F31" s="64" t="s">
        <v>23</v>
      </c>
      <c r="G31" s="64"/>
      <c r="H31" s="64"/>
      <c r="I31" s="64"/>
      <c r="J31" s="64"/>
      <c r="K31" s="64"/>
      <c r="L31" s="69"/>
      <c r="M31" s="145"/>
      <c r="N31" s="186"/>
      <c r="O31" s="186"/>
      <c r="P31" s="186"/>
      <c r="Q31" s="54"/>
    </row>
    <row r="32" spans="1:67" ht="12.75" customHeight="1" thickBot="1">
      <c r="A32" s="171"/>
      <c r="B32" s="62"/>
      <c r="C32" s="62"/>
      <c r="D32" s="62"/>
      <c r="E32" s="62"/>
      <c r="F32" s="64"/>
      <c r="G32" s="64"/>
      <c r="H32" s="64"/>
      <c r="I32" s="64"/>
      <c r="J32" s="64"/>
      <c r="K32" s="64"/>
      <c r="L32" s="70"/>
      <c r="M32" s="146"/>
      <c r="N32" s="187"/>
      <c r="O32" s="187"/>
      <c r="P32" s="187"/>
      <c r="Q32" s="55"/>
    </row>
    <row r="33" spans="1:17" ht="12.75" customHeight="1" thickTop="1">
      <c r="A33" s="171"/>
      <c r="B33" s="62"/>
      <c r="C33" s="62"/>
      <c r="D33" s="62"/>
      <c r="E33" s="62"/>
      <c r="F33" s="62" t="s">
        <v>24</v>
      </c>
      <c r="G33" s="65"/>
      <c r="H33" s="65"/>
      <c r="I33" s="65"/>
      <c r="J33" s="65"/>
      <c r="K33" s="66"/>
      <c r="L33" s="8"/>
      <c r="M33" s="22"/>
      <c r="N33" s="22"/>
      <c r="O33" s="22"/>
      <c r="P33" s="22"/>
      <c r="Q33" s="22"/>
    </row>
    <row r="34" spans="1:17" ht="12.75" customHeight="1" thickBot="1">
      <c r="A34" s="172"/>
      <c r="B34" s="63"/>
      <c r="C34" s="63"/>
      <c r="D34" s="63"/>
      <c r="E34" s="63"/>
      <c r="F34" s="67"/>
      <c r="G34" s="67"/>
      <c r="H34" s="67"/>
      <c r="I34" s="67"/>
      <c r="J34" s="67"/>
      <c r="K34" s="68"/>
      <c r="L34" s="8"/>
      <c r="M34" s="22"/>
      <c r="N34" s="22"/>
      <c r="O34" s="22"/>
      <c r="P34" s="22"/>
      <c r="Q34" s="22"/>
    </row>
    <row r="35" spans="1:17" ht="17.25" thickTop="1" thickBot="1">
      <c r="A35" s="7"/>
      <c r="B35" s="118"/>
      <c r="C35" s="118"/>
      <c r="D35" s="118"/>
      <c r="E35" s="118"/>
      <c r="F35" s="118"/>
      <c r="G35" s="118"/>
      <c r="H35" s="118"/>
      <c r="I35" s="118"/>
      <c r="J35" s="25"/>
      <c r="K35" s="31"/>
      <c r="L35" s="25"/>
      <c r="M35" s="23"/>
      <c r="N35" s="23"/>
      <c r="O35" s="23"/>
      <c r="P35" s="23"/>
      <c r="Q35" s="23"/>
    </row>
    <row r="36" spans="1:17" ht="12.75" customHeight="1" thickTop="1">
      <c r="A36" s="170">
        <f>A21+1</f>
        <v>2</v>
      </c>
      <c r="B36" s="110" t="s">
        <v>13</v>
      </c>
      <c r="C36" s="111"/>
      <c r="D36" s="106">
        <v>63095</v>
      </c>
      <c r="E36" s="107"/>
      <c r="F36" s="149" t="s">
        <v>29</v>
      </c>
      <c r="G36" s="149"/>
      <c r="H36" s="149"/>
      <c r="I36" s="150"/>
      <c r="J36" s="125" t="s">
        <v>37</v>
      </c>
      <c r="K36" s="56">
        <v>2954000</v>
      </c>
      <c r="L36" s="71">
        <v>2010</v>
      </c>
      <c r="M36" s="116">
        <f>SUM(N36:Q39)</f>
        <v>2920000</v>
      </c>
      <c r="N36" s="43">
        <f>1152800+1152800</f>
        <v>2305600</v>
      </c>
      <c r="O36" s="43"/>
      <c r="P36" s="43">
        <v>614400</v>
      </c>
      <c r="Q36" s="45"/>
    </row>
    <row r="37" spans="1:17" ht="12.75" customHeight="1">
      <c r="A37" s="171"/>
      <c r="B37" s="112"/>
      <c r="C37" s="113"/>
      <c r="D37" s="108"/>
      <c r="E37" s="109"/>
      <c r="F37" s="151"/>
      <c r="G37" s="151"/>
      <c r="H37" s="151"/>
      <c r="I37" s="152"/>
      <c r="J37" s="126"/>
      <c r="K37" s="57"/>
      <c r="L37" s="72"/>
      <c r="M37" s="117"/>
      <c r="N37" s="44"/>
      <c r="O37" s="44"/>
      <c r="P37" s="44"/>
      <c r="Q37" s="46"/>
    </row>
    <row r="38" spans="1:17" ht="12.75" customHeight="1">
      <c r="A38" s="171"/>
      <c r="B38" s="102" t="s">
        <v>9</v>
      </c>
      <c r="C38" s="103"/>
      <c r="D38" s="103"/>
      <c r="E38" s="3"/>
      <c r="F38" s="96" t="s">
        <v>17</v>
      </c>
      <c r="G38" s="97"/>
      <c r="H38" s="97"/>
      <c r="I38" s="98"/>
      <c r="J38" s="126"/>
      <c r="K38" s="57"/>
      <c r="L38" s="72"/>
      <c r="M38" s="117"/>
      <c r="N38" s="44"/>
      <c r="O38" s="44"/>
      <c r="P38" s="44"/>
      <c r="Q38" s="46"/>
    </row>
    <row r="39" spans="1:17" ht="12.75" customHeight="1">
      <c r="A39" s="171"/>
      <c r="B39" s="104"/>
      <c r="C39" s="105"/>
      <c r="D39" s="105"/>
      <c r="E39" s="4"/>
      <c r="F39" s="99"/>
      <c r="G39" s="100"/>
      <c r="H39" s="100"/>
      <c r="I39" s="101"/>
      <c r="J39" s="126"/>
      <c r="K39" s="57"/>
      <c r="L39" s="72"/>
      <c r="M39" s="117"/>
      <c r="N39" s="44"/>
      <c r="O39" s="44"/>
      <c r="P39" s="44"/>
      <c r="Q39" s="46"/>
    </row>
    <row r="40" spans="1:17" ht="12.75" customHeight="1">
      <c r="A40" s="171"/>
      <c r="B40" s="173" t="s">
        <v>10</v>
      </c>
      <c r="C40" s="174"/>
      <c r="D40" s="174"/>
      <c r="E40" s="114" t="s">
        <v>30</v>
      </c>
      <c r="F40" s="96" t="s">
        <v>82</v>
      </c>
      <c r="G40" s="97"/>
      <c r="H40" s="97"/>
      <c r="I40" s="98"/>
      <c r="J40" s="126"/>
      <c r="K40" s="57"/>
      <c r="L40" s="58">
        <v>2011</v>
      </c>
      <c r="M40" s="59">
        <f>SUM(N40:Q43)</f>
        <v>0</v>
      </c>
      <c r="N40" s="60"/>
      <c r="O40" s="60"/>
      <c r="P40" s="60"/>
      <c r="Q40" s="54"/>
    </row>
    <row r="41" spans="1:17" ht="12.75" customHeight="1">
      <c r="A41" s="171"/>
      <c r="B41" s="175"/>
      <c r="C41" s="176"/>
      <c r="D41" s="176"/>
      <c r="E41" s="115"/>
      <c r="F41" s="99"/>
      <c r="G41" s="100"/>
      <c r="H41" s="100"/>
      <c r="I41" s="101"/>
      <c r="J41" s="126"/>
      <c r="K41" s="57"/>
      <c r="L41" s="58"/>
      <c r="M41" s="59"/>
      <c r="N41" s="60"/>
      <c r="O41" s="60"/>
      <c r="P41" s="60"/>
      <c r="Q41" s="54"/>
    </row>
    <row r="42" spans="1:17" ht="12.75" customHeight="1">
      <c r="A42" s="171"/>
      <c r="B42" s="182" t="s">
        <v>11</v>
      </c>
      <c r="C42" s="183"/>
      <c r="D42" s="183"/>
      <c r="E42" s="114" t="s">
        <v>32</v>
      </c>
      <c r="F42" s="96" t="s">
        <v>31</v>
      </c>
      <c r="G42" s="97"/>
      <c r="H42" s="97"/>
      <c r="I42" s="98"/>
      <c r="J42" s="126"/>
      <c r="K42" s="57"/>
      <c r="L42" s="58"/>
      <c r="M42" s="59"/>
      <c r="N42" s="60"/>
      <c r="O42" s="60"/>
      <c r="P42" s="60"/>
      <c r="Q42" s="54"/>
    </row>
    <row r="43" spans="1:17" ht="12.75" customHeight="1">
      <c r="A43" s="171"/>
      <c r="B43" s="184"/>
      <c r="C43" s="185"/>
      <c r="D43" s="185"/>
      <c r="E43" s="115"/>
      <c r="F43" s="99"/>
      <c r="G43" s="100"/>
      <c r="H43" s="100"/>
      <c r="I43" s="101"/>
      <c r="J43" s="126"/>
      <c r="K43" s="57"/>
      <c r="L43" s="58"/>
      <c r="M43" s="59"/>
      <c r="N43" s="60"/>
      <c r="O43" s="60"/>
      <c r="P43" s="60"/>
      <c r="Q43" s="54"/>
    </row>
    <row r="44" spans="1:17" ht="12.75" customHeight="1">
      <c r="A44" s="171"/>
      <c r="B44" s="153" t="s">
        <v>12</v>
      </c>
      <c r="C44" s="154"/>
      <c r="D44" s="154"/>
      <c r="E44" s="114" t="s">
        <v>33</v>
      </c>
      <c r="F44" s="96" t="s">
        <v>34</v>
      </c>
      <c r="G44" s="97"/>
      <c r="H44" s="97"/>
      <c r="I44" s="98"/>
      <c r="J44" s="126"/>
      <c r="K44" s="57"/>
      <c r="L44" s="69">
        <v>2012</v>
      </c>
      <c r="M44" s="145">
        <f>SUM(N44:Q47)</f>
        <v>0</v>
      </c>
      <c r="N44" s="60"/>
      <c r="O44" s="60"/>
      <c r="P44" s="60"/>
      <c r="Q44" s="54"/>
    </row>
    <row r="45" spans="1:17" ht="12.75" customHeight="1">
      <c r="A45" s="171"/>
      <c r="B45" s="177"/>
      <c r="C45" s="178"/>
      <c r="D45" s="178"/>
      <c r="E45" s="147"/>
      <c r="F45" s="179"/>
      <c r="G45" s="180"/>
      <c r="H45" s="180"/>
      <c r="I45" s="181"/>
      <c r="J45" s="126"/>
      <c r="K45" s="57"/>
      <c r="L45" s="69"/>
      <c r="M45" s="145"/>
      <c r="N45" s="60"/>
      <c r="O45" s="60"/>
      <c r="P45" s="60"/>
      <c r="Q45" s="54"/>
    </row>
    <row r="46" spans="1:17" ht="12.75" customHeight="1">
      <c r="A46" s="171"/>
      <c r="B46" s="62"/>
      <c r="C46" s="62"/>
      <c r="D46" s="62"/>
      <c r="E46" s="62"/>
      <c r="F46" s="64" t="s">
        <v>35</v>
      </c>
      <c r="G46" s="64"/>
      <c r="H46" s="64"/>
      <c r="I46" s="64"/>
      <c r="J46" s="64"/>
      <c r="K46" s="64"/>
      <c r="L46" s="69"/>
      <c r="M46" s="145"/>
      <c r="N46" s="60"/>
      <c r="O46" s="60"/>
      <c r="P46" s="60"/>
      <c r="Q46" s="54"/>
    </row>
    <row r="47" spans="1:17" ht="12.75" customHeight="1" thickBot="1">
      <c r="A47" s="171"/>
      <c r="B47" s="62"/>
      <c r="C47" s="62"/>
      <c r="D47" s="62"/>
      <c r="E47" s="62"/>
      <c r="F47" s="64"/>
      <c r="G47" s="64"/>
      <c r="H47" s="64"/>
      <c r="I47" s="64"/>
      <c r="J47" s="64"/>
      <c r="K47" s="64"/>
      <c r="L47" s="70"/>
      <c r="M47" s="146"/>
      <c r="N47" s="61"/>
      <c r="O47" s="61"/>
      <c r="P47" s="61"/>
      <c r="Q47" s="55"/>
    </row>
    <row r="48" spans="1:17" ht="12.75" customHeight="1" thickTop="1">
      <c r="A48" s="171"/>
      <c r="B48" s="62"/>
      <c r="C48" s="62"/>
      <c r="D48" s="62"/>
      <c r="E48" s="62"/>
      <c r="F48" s="62" t="s">
        <v>36</v>
      </c>
      <c r="G48" s="65"/>
      <c r="H48" s="65"/>
      <c r="I48" s="65"/>
      <c r="J48" s="65"/>
      <c r="K48" s="66"/>
      <c r="L48" s="8"/>
      <c r="M48" s="22"/>
      <c r="N48" s="22"/>
      <c r="O48" s="22"/>
      <c r="P48" s="22"/>
      <c r="Q48" s="22"/>
    </row>
    <row r="49" spans="1:17" ht="12.75" customHeight="1" thickBot="1">
      <c r="A49" s="172"/>
      <c r="B49" s="63"/>
      <c r="C49" s="63"/>
      <c r="D49" s="63"/>
      <c r="E49" s="63"/>
      <c r="F49" s="67"/>
      <c r="G49" s="67"/>
      <c r="H49" s="67"/>
      <c r="I49" s="67"/>
      <c r="J49" s="67"/>
      <c r="K49" s="68"/>
      <c r="L49" s="8"/>
      <c r="M49" s="22"/>
      <c r="N49" s="22"/>
      <c r="O49" s="22"/>
      <c r="P49" s="22"/>
      <c r="Q49" s="22"/>
    </row>
    <row r="50" spans="1:17" ht="12.75" customHeight="1" thickTop="1" thickBot="1">
      <c r="A50" s="6"/>
      <c r="B50" s="19"/>
      <c r="C50" s="19"/>
      <c r="D50" s="24"/>
      <c r="E50" s="24"/>
      <c r="F50" s="27"/>
      <c r="G50" s="27"/>
      <c r="H50" s="27"/>
      <c r="I50" s="27"/>
      <c r="J50" s="27"/>
      <c r="K50" s="32"/>
      <c r="L50" s="8"/>
      <c r="M50" s="22"/>
      <c r="N50" s="22"/>
      <c r="O50" s="22"/>
      <c r="P50" s="22"/>
      <c r="Q50" s="22"/>
    </row>
    <row r="51" spans="1:17" ht="12.75" customHeight="1" thickTop="1">
      <c r="A51" s="170">
        <f>A36+1</f>
        <v>3</v>
      </c>
      <c r="B51" s="263" t="s">
        <v>13</v>
      </c>
      <c r="C51" s="264"/>
      <c r="D51" s="263">
        <v>72095</v>
      </c>
      <c r="E51" s="263"/>
      <c r="F51" s="267" t="s">
        <v>29</v>
      </c>
      <c r="G51" s="268"/>
      <c r="H51" s="268"/>
      <c r="I51" s="269"/>
      <c r="J51" s="273" t="s">
        <v>92</v>
      </c>
      <c r="K51" s="56">
        <v>11500</v>
      </c>
      <c r="L51" s="71">
        <v>2010</v>
      </c>
      <c r="M51" s="116">
        <f>SUM(N51:Q54)</f>
        <v>320</v>
      </c>
      <c r="N51" s="43">
        <v>320</v>
      </c>
      <c r="O51" s="43"/>
      <c r="P51" s="43"/>
      <c r="Q51" s="45"/>
    </row>
    <row r="52" spans="1:17" ht="12.75" customHeight="1">
      <c r="A52" s="171"/>
      <c r="B52" s="265"/>
      <c r="C52" s="265"/>
      <c r="D52" s="266"/>
      <c r="E52" s="266"/>
      <c r="F52" s="270"/>
      <c r="G52" s="271"/>
      <c r="H52" s="271"/>
      <c r="I52" s="272"/>
      <c r="J52" s="147"/>
      <c r="K52" s="57"/>
      <c r="L52" s="72"/>
      <c r="M52" s="117"/>
      <c r="N52" s="44"/>
      <c r="O52" s="44"/>
      <c r="P52" s="44"/>
      <c r="Q52" s="46"/>
    </row>
    <row r="53" spans="1:17" ht="12.75" customHeight="1">
      <c r="A53" s="171"/>
      <c r="B53" s="102" t="s">
        <v>9</v>
      </c>
      <c r="C53" s="103"/>
      <c r="D53" s="103"/>
      <c r="E53" s="3"/>
      <c r="F53" s="96" t="s">
        <v>88</v>
      </c>
      <c r="G53" s="97"/>
      <c r="H53" s="97"/>
      <c r="I53" s="98"/>
      <c r="J53" s="126"/>
      <c r="K53" s="57"/>
      <c r="L53" s="72"/>
      <c r="M53" s="117"/>
      <c r="N53" s="44"/>
      <c r="O53" s="44"/>
      <c r="P53" s="44"/>
      <c r="Q53" s="46"/>
    </row>
    <row r="54" spans="1:17" ht="12.75" customHeight="1">
      <c r="A54" s="171"/>
      <c r="B54" s="104"/>
      <c r="C54" s="105"/>
      <c r="D54" s="105"/>
      <c r="E54" s="4"/>
      <c r="F54" s="99"/>
      <c r="G54" s="100"/>
      <c r="H54" s="100"/>
      <c r="I54" s="101"/>
      <c r="J54" s="126"/>
      <c r="K54" s="57"/>
      <c r="L54" s="72"/>
      <c r="M54" s="117"/>
      <c r="N54" s="190"/>
      <c r="O54" s="44"/>
      <c r="P54" s="44"/>
      <c r="Q54" s="46"/>
    </row>
    <row r="55" spans="1:17" ht="12.75" customHeight="1">
      <c r="A55" s="171"/>
      <c r="B55" s="173" t="s">
        <v>10</v>
      </c>
      <c r="C55" s="174"/>
      <c r="D55" s="174"/>
      <c r="E55" s="114" t="s">
        <v>89</v>
      </c>
      <c r="F55" s="96" t="s">
        <v>27</v>
      </c>
      <c r="G55" s="97"/>
      <c r="H55" s="97"/>
      <c r="I55" s="98"/>
      <c r="J55" s="126"/>
      <c r="K55" s="57"/>
      <c r="L55" s="58">
        <v>2011</v>
      </c>
      <c r="M55" s="59">
        <f>SUM(N55:Q58)</f>
        <v>800</v>
      </c>
      <c r="N55" s="44">
        <v>800</v>
      </c>
      <c r="O55" s="60"/>
      <c r="P55" s="60"/>
      <c r="Q55" s="54"/>
    </row>
    <row r="56" spans="1:17" ht="12.75" customHeight="1">
      <c r="A56" s="171"/>
      <c r="B56" s="175"/>
      <c r="C56" s="176"/>
      <c r="D56" s="176"/>
      <c r="E56" s="115"/>
      <c r="F56" s="99"/>
      <c r="G56" s="100"/>
      <c r="H56" s="100"/>
      <c r="I56" s="101"/>
      <c r="J56" s="126"/>
      <c r="K56" s="57"/>
      <c r="L56" s="58"/>
      <c r="M56" s="59"/>
      <c r="N56" s="44"/>
      <c r="O56" s="60"/>
      <c r="P56" s="60"/>
      <c r="Q56" s="54"/>
    </row>
    <row r="57" spans="1:17" ht="12.75" customHeight="1">
      <c r="A57" s="171"/>
      <c r="B57" s="182" t="s">
        <v>11</v>
      </c>
      <c r="C57" s="183"/>
      <c r="D57" s="183"/>
      <c r="E57" s="114" t="s">
        <v>90</v>
      </c>
      <c r="F57" s="194" t="s">
        <v>91</v>
      </c>
      <c r="G57" s="195"/>
      <c r="H57" s="195"/>
      <c r="I57" s="196"/>
      <c r="J57" s="126"/>
      <c r="K57" s="57"/>
      <c r="L57" s="58"/>
      <c r="M57" s="59"/>
      <c r="N57" s="44"/>
      <c r="O57" s="60"/>
      <c r="P57" s="60"/>
      <c r="Q57" s="54"/>
    </row>
    <row r="58" spans="1:17" ht="12.75" customHeight="1">
      <c r="A58" s="171"/>
      <c r="B58" s="184"/>
      <c r="C58" s="185"/>
      <c r="D58" s="185"/>
      <c r="E58" s="115"/>
      <c r="F58" s="197"/>
      <c r="G58" s="198"/>
      <c r="H58" s="198"/>
      <c r="I58" s="199"/>
      <c r="J58" s="126"/>
      <c r="K58" s="57"/>
      <c r="L58" s="58"/>
      <c r="M58" s="59"/>
      <c r="N58" s="44"/>
      <c r="O58" s="60"/>
      <c r="P58" s="60"/>
      <c r="Q58" s="54"/>
    </row>
    <row r="59" spans="1:17" ht="12.75" customHeight="1">
      <c r="A59" s="171"/>
      <c r="B59" s="153" t="s">
        <v>12</v>
      </c>
      <c r="C59" s="154"/>
      <c r="D59" s="154"/>
      <c r="E59" s="114" t="s">
        <v>16</v>
      </c>
      <c r="F59" s="194" t="s">
        <v>16</v>
      </c>
      <c r="G59" s="195"/>
      <c r="H59" s="195"/>
      <c r="I59" s="196"/>
      <c r="J59" s="126"/>
      <c r="K59" s="57"/>
      <c r="L59" s="69">
        <v>2012</v>
      </c>
      <c r="M59" s="145">
        <f>SUM(N59:Q62)</f>
        <v>5300</v>
      </c>
      <c r="N59" s="44">
        <v>5300</v>
      </c>
      <c r="O59" s="60"/>
      <c r="P59" s="60"/>
      <c r="Q59" s="54"/>
    </row>
    <row r="60" spans="1:17" ht="12.75" customHeight="1">
      <c r="A60" s="171"/>
      <c r="B60" s="177"/>
      <c r="C60" s="178"/>
      <c r="D60" s="178"/>
      <c r="E60" s="147"/>
      <c r="F60" s="200"/>
      <c r="G60" s="201"/>
      <c r="H60" s="201"/>
      <c r="I60" s="202"/>
      <c r="J60" s="126"/>
      <c r="K60" s="57"/>
      <c r="L60" s="69"/>
      <c r="M60" s="145"/>
      <c r="N60" s="44"/>
      <c r="O60" s="60"/>
      <c r="P60" s="60"/>
      <c r="Q60" s="54"/>
    </row>
    <row r="61" spans="1:17" ht="12.75" customHeight="1">
      <c r="A61" s="171"/>
      <c r="B61" s="62"/>
      <c r="C61" s="62"/>
      <c r="D61" s="62"/>
      <c r="E61" s="62"/>
      <c r="F61" s="64" t="s">
        <v>93</v>
      </c>
      <c r="G61" s="64"/>
      <c r="H61" s="64"/>
      <c r="I61" s="64"/>
      <c r="J61" s="64"/>
      <c r="K61" s="64"/>
      <c r="L61" s="69"/>
      <c r="M61" s="145"/>
      <c r="N61" s="44"/>
      <c r="O61" s="60"/>
      <c r="P61" s="60"/>
      <c r="Q61" s="54"/>
    </row>
    <row r="62" spans="1:17" ht="12.75" customHeight="1" thickBot="1">
      <c r="A62" s="171"/>
      <c r="B62" s="62"/>
      <c r="C62" s="62"/>
      <c r="D62" s="62"/>
      <c r="E62" s="62"/>
      <c r="F62" s="64"/>
      <c r="G62" s="64"/>
      <c r="H62" s="64"/>
      <c r="I62" s="64"/>
      <c r="J62" s="64"/>
      <c r="K62" s="64"/>
      <c r="L62" s="70"/>
      <c r="M62" s="146"/>
      <c r="N62" s="274"/>
      <c r="O62" s="61"/>
      <c r="P62" s="61"/>
      <c r="Q62" s="55"/>
    </row>
    <row r="63" spans="1:17" ht="12.75" customHeight="1" thickTop="1">
      <c r="A63" s="171"/>
      <c r="B63" s="62"/>
      <c r="C63" s="62"/>
      <c r="D63" s="62"/>
      <c r="E63" s="62"/>
      <c r="F63" s="62" t="s">
        <v>24</v>
      </c>
      <c r="G63" s="65"/>
      <c r="H63" s="65"/>
      <c r="I63" s="65"/>
      <c r="J63" s="65"/>
      <c r="K63" s="66"/>
      <c r="L63" s="8"/>
      <c r="M63" s="22"/>
      <c r="N63" s="22"/>
      <c r="O63" s="22"/>
      <c r="P63" s="22"/>
      <c r="Q63" s="22"/>
    </row>
    <row r="64" spans="1:17" ht="12.75" customHeight="1" thickBot="1">
      <c r="A64" s="172"/>
      <c r="B64" s="63"/>
      <c r="C64" s="63"/>
      <c r="D64" s="63"/>
      <c r="E64" s="63"/>
      <c r="F64" s="67"/>
      <c r="G64" s="67"/>
      <c r="H64" s="67"/>
      <c r="I64" s="67"/>
      <c r="J64" s="67"/>
      <c r="K64" s="68"/>
      <c r="L64" s="8"/>
      <c r="M64" s="22"/>
      <c r="N64" s="22"/>
      <c r="O64" s="22"/>
      <c r="P64" s="22"/>
      <c r="Q64" s="22"/>
    </row>
    <row r="65" spans="1:17" ht="17.25" thickTop="1" thickBot="1">
      <c r="A65" s="7"/>
      <c r="B65" s="118"/>
      <c r="C65" s="118"/>
      <c r="D65" s="118"/>
      <c r="E65" s="118"/>
      <c r="F65" s="118"/>
      <c r="G65" s="118"/>
      <c r="H65" s="118"/>
      <c r="I65" s="118"/>
      <c r="J65" s="25"/>
      <c r="K65" s="31"/>
      <c r="L65" s="25"/>
      <c r="M65" s="23"/>
      <c r="N65" s="23"/>
      <c r="O65" s="23"/>
      <c r="P65" s="23"/>
      <c r="Q65" s="23"/>
    </row>
    <row r="66" spans="1:17" ht="12.75" customHeight="1" thickTop="1">
      <c r="A66" s="170">
        <f>A51+1</f>
        <v>4</v>
      </c>
      <c r="B66" s="148" t="s">
        <v>13</v>
      </c>
      <c r="C66" s="111"/>
      <c r="D66" s="106">
        <v>75023</v>
      </c>
      <c r="E66" s="107"/>
      <c r="F66" s="149" t="s">
        <v>40</v>
      </c>
      <c r="G66" s="149"/>
      <c r="H66" s="149"/>
      <c r="I66" s="150"/>
      <c r="J66" s="125" t="s">
        <v>42</v>
      </c>
      <c r="K66" s="56">
        <v>891696</v>
      </c>
      <c r="L66" s="71">
        <v>2010</v>
      </c>
      <c r="M66" s="116">
        <f>SUM(N66:Q69)</f>
        <v>801431</v>
      </c>
      <c r="N66" s="43">
        <v>120215</v>
      </c>
      <c r="O66" s="43"/>
      <c r="P66" s="43">
        <v>681216</v>
      </c>
      <c r="Q66" s="45"/>
    </row>
    <row r="67" spans="1:17" ht="12.75" customHeight="1">
      <c r="A67" s="171"/>
      <c r="B67" s="112"/>
      <c r="C67" s="113"/>
      <c r="D67" s="108"/>
      <c r="E67" s="109"/>
      <c r="F67" s="151"/>
      <c r="G67" s="151"/>
      <c r="H67" s="151"/>
      <c r="I67" s="152"/>
      <c r="J67" s="126"/>
      <c r="K67" s="57"/>
      <c r="L67" s="72"/>
      <c r="M67" s="117"/>
      <c r="N67" s="44"/>
      <c r="O67" s="44"/>
      <c r="P67" s="44"/>
      <c r="Q67" s="46"/>
    </row>
    <row r="68" spans="1:17" ht="12.75" customHeight="1">
      <c r="A68" s="171"/>
      <c r="B68" s="102" t="s">
        <v>9</v>
      </c>
      <c r="C68" s="103"/>
      <c r="D68" s="103"/>
      <c r="E68" s="3"/>
      <c r="F68" s="96" t="s">
        <v>17</v>
      </c>
      <c r="G68" s="97"/>
      <c r="H68" s="97"/>
      <c r="I68" s="98"/>
      <c r="J68" s="126"/>
      <c r="K68" s="57"/>
      <c r="L68" s="72"/>
      <c r="M68" s="117"/>
      <c r="N68" s="44"/>
      <c r="O68" s="44"/>
      <c r="P68" s="44"/>
      <c r="Q68" s="46"/>
    </row>
    <row r="69" spans="1:17" ht="12.75" customHeight="1">
      <c r="A69" s="171"/>
      <c r="B69" s="104"/>
      <c r="C69" s="105"/>
      <c r="D69" s="105"/>
      <c r="E69" s="4"/>
      <c r="F69" s="99"/>
      <c r="G69" s="100"/>
      <c r="H69" s="100"/>
      <c r="I69" s="101"/>
      <c r="J69" s="126"/>
      <c r="K69" s="57"/>
      <c r="L69" s="72"/>
      <c r="M69" s="117"/>
      <c r="N69" s="44"/>
      <c r="O69" s="44"/>
      <c r="P69" s="44"/>
      <c r="Q69" s="46"/>
    </row>
    <row r="70" spans="1:17" ht="12.75" customHeight="1">
      <c r="A70" s="171"/>
      <c r="B70" s="173" t="s">
        <v>10</v>
      </c>
      <c r="C70" s="174"/>
      <c r="D70" s="174"/>
      <c r="E70" s="114" t="s">
        <v>25</v>
      </c>
      <c r="F70" s="96" t="s">
        <v>27</v>
      </c>
      <c r="G70" s="97"/>
      <c r="H70" s="97"/>
      <c r="I70" s="98"/>
      <c r="J70" s="126"/>
      <c r="K70" s="57"/>
      <c r="L70" s="58">
        <v>2011</v>
      </c>
      <c r="M70" s="59">
        <f>SUM(N70:Q73)</f>
        <v>0</v>
      </c>
      <c r="N70" s="60"/>
      <c r="O70" s="60"/>
      <c r="P70" s="60"/>
      <c r="Q70" s="54"/>
    </row>
    <row r="71" spans="1:17" ht="12.75" customHeight="1">
      <c r="A71" s="171"/>
      <c r="B71" s="175"/>
      <c r="C71" s="176"/>
      <c r="D71" s="176"/>
      <c r="E71" s="115"/>
      <c r="F71" s="99"/>
      <c r="G71" s="100"/>
      <c r="H71" s="100"/>
      <c r="I71" s="101"/>
      <c r="J71" s="126"/>
      <c r="K71" s="57"/>
      <c r="L71" s="58"/>
      <c r="M71" s="59"/>
      <c r="N71" s="60"/>
      <c r="O71" s="60"/>
      <c r="P71" s="60"/>
      <c r="Q71" s="54"/>
    </row>
    <row r="72" spans="1:17" ht="12.75" customHeight="1">
      <c r="A72" s="171"/>
      <c r="B72" s="182" t="s">
        <v>11</v>
      </c>
      <c r="C72" s="183"/>
      <c r="D72" s="183"/>
      <c r="E72" s="114" t="s">
        <v>83</v>
      </c>
      <c r="F72" s="96" t="s">
        <v>85</v>
      </c>
      <c r="G72" s="97"/>
      <c r="H72" s="97"/>
      <c r="I72" s="98"/>
      <c r="J72" s="126"/>
      <c r="K72" s="57"/>
      <c r="L72" s="58"/>
      <c r="M72" s="59"/>
      <c r="N72" s="60"/>
      <c r="O72" s="60"/>
      <c r="P72" s="60"/>
      <c r="Q72" s="54"/>
    </row>
    <row r="73" spans="1:17" ht="12.75" customHeight="1">
      <c r="A73" s="171"/>
      <c r="B73" s="184"/>
      <c r="C73" s="185"/>
      <c r="D73" s="185"/>
      <c r="E73" s="115"/>
      <c r="F73" s="99"/>
      <c r="G73" s="100"/>
      <c r="H73" s="100"/>
      <c r="I73" s="101"/>
      <c r="J73" s="126"/>
      <c r="K73" s="57"/>
      <c r="L73" s="58"/>
      <c r="M73" s="59"/>
      <c r="N73" s="60"/>
      <c r="O73" s="60"/>
      <c r="P73" s="60"/>
      <c r="Q73" s="54"/>
    </row>
    <row r="74" spans="1:17" ht="12.75" customHeight="1">
      <c r="A74" s="171"/>
      <c r="B74" s="153" t="s">
        <v>12</v>
      </c>
      <c r="C74" s="154"/>
      <c r="D74" s="154"/>
      <c r="E74" s="114" t="s">
        <v>41</v>
      </c>
      <c r="F74" s="96" t="s">
        <v>41</v>
      </c>
      <c r="G74" s="97"/>
      <c r="H74" s="97"/>
      <c r="I74" s="98"/>
      <c r="J74" s="126"/>
      <c r="K74" s="57"/>
      <c r="L74" s="69">
        <v>2012</v>
      </c>
      <c r="M74" s="145">
        <f>SUM(N74:Q77)</f>
        <v>0</v>
      </c>
      <c r="N74" s="60"/>
      <c r="O74" s="60"/>
      <c r="P74" s="60"/>
      <c r="Q74" s="54"/>
    </row>
    <row r="75" spans="1:17" ht="12.75" customHeight="1">
      <c r="A75" s="171"/>
      <c r="B75" s="177"/>
      <c r="C75" s="178"/>
      <c r="D75" s="178"/>
      <c r="E75" s="147"/>
      <c r="F75" s="179"/>
      <c r="G75" s="180"/>
      <c r="H75" s="180"/>
      <c r="I75" s="181"/>
      <c r="J75" s="126"/>
      <c r="K75" s="57"/>
      <c r="L75" s="69"/>
      <c r="M75" s="145"/>
      <c r="N75" s="60"/>
      <c r="O75" s="60"/>
      <c r="P75" s="60"/>
      <c r="Q75" s="54"/>
    </row>
    <row r="76" spans="1:17" ht="12.75" customHeight="1">
      <c r="A76" s="171"/>
      <c r="B76" s="62"/>
      <c r="C76" s="62"/>
      <c r="D76" s="62"/>
      <c r="E76" s="62"/>
      <c r="F76" s="64" t="s">
        <v>38</v>
      </c>
      <c r="G76" s="64"/>
      <c r="H76" s="64"/>
      <c r="I76" s="64"/>
      <c r="J76" s="64"/>
      <c r="K76" s="64"/>
      <c r="L76" s="69"/>
      <c r="M76" s="145"/>
      <c r="N76" s="60"/>
      <c r="O76" s="60"/>
      <c r="P76" s="60"/>
      <c r="Q76" s="54"/>
    </row>
    <row r="77" spans="1:17" ht="12.75" customHeight="1" thickBot="1">
      <c r="A77" s="171"/>
      <c r="B77" s="62"/>
      <c r="C77" s="62"/>
      <c r="D77" s="62"/>
      <c r="E77" s="62"/>
      <c r="F77" s="64"/>
      <c r="G77" s="64"/>
      <c r="H77" s="64"/>
      <c r="I77" s="64"/>
      <c r="J77" s="64"/>
      <c r="K77" s="64"/>
      <c r="L77" s="70"/>
      <c r="M77" s="146"/>
      <c r="N77" s="61"/>
      <c r="O77" s="61"/>
      <c r="P77" s="61"/>
      <c r="Q77" s="55"/>
    </row>
    <row r="78" spans="1:17" ht="12.75" customHeight="1" thickTop="1">
      <c r="A78" s="171"/>
      <c r="B78" s="62"/>
      <c r="C78" s="62"/>
      <c r="D78" s="62"/>
      <c r="E78" s="62"/>
      <c r="F78" s="62" t="s">
        <v>39</v>
      </c>
      <c r="G78" s="65"/>
      <c r="H78" s="65"/>
      <c r="I78" s="65"/>
      <c r="J78" s="65"/>
      <c r="K78" s="66"/>
      <c r="L78" s="8"/>
      <c r="M78" s="22"/>
      <c r="N78" s="22"/>
      <c r="O78" s="22"/>
      <c r="P78" s="22"/>
      <c r="Q78" s="22"/>
    </row>
    <row r="79" spans="1:17" ht="12.75" customHeight="1" thickBot="1">
      <c r="A79" s="172"/>
      <c r="B79" s="63"/>
      <c r="C79" s="63"/>
      <c r="D79" s="63"/>
      <c r="E79" s="63"/>
      <c r="F79" s="67"/>
      <c r="G79" s="67"/>
      <c r="H79" s="67"/>
      <c r="I79" s="67"/>
      <c r="J79" s="67"/>
      <c r="K79" s="68"/>
      <c r="L79" s="8"/>
      <c r="M79" s="22"/>
      <c r="N79" s="22"/>
      <c r="O79" s="22"/>
      <c r="P79" s="22"/>
      <c r="Q79" s="22"/>
    </row>
    <row r="80" spans="1:17" ht="12.75" customHeight="1" thickTop="1" thickBot="1">
      <c r="A80" s="6"/>
      <c r="B80" s="15"/>
      <c r="C80" s="15"/>
      <c r="D80" s="24"/>
      <c r="E80" s="24"/>
      <c r="F80" s="27"/>
      <c r="G80" s="27"/>
      <c r="H80" s="27"/>
      <c r="I80" s="27"/>
      <c r="J80" s="27"/>
      <c r="K80" s="33"/>
      <c r="L80" s="8"/>
      <c r="M80" s="22"/>
      <c r="N80" s="22"/>
      <c r="O80" s="22"/>
      <c r="P80" s="22"/>
      <c r="Q80" s="22"/>
    </row>
    <row r="81" spans="1:17" ht="12.75" customHeight="1" thickTop="1">
      <c r="A81" s="170">
        <f>A66+1</f>
        <v>5</v>
      </c>
      <c r="B81" s="263" t="s">
        <v>13</v>
      </c>
      <c r="C81" s="264"/>
      <c r="D81" s="263">
        <v>85111</v>
      </c>
      <c r="E81" s="263"/>
      <c r="F81" s="267" t="s">
        <v>78</v>
      </c>
      <c r="G81" s="268"/>
      <c r="H81" s="268"/>
      <c r="I81" s="269"/>
      <c r="J81" s="273" t="s">
        <v>75</v>
      </c>
      <c r="K81" s="56">
        <f>6100+479042</f>
        <v>485142</v>
      </c>
      <c r="L81" s="71">
        <v>2010</v>
      </c>
      <c r="M81" s="116">
        <f>SUM(N81:Q84)</f>
        <v>479042</v>
      </c>
      <c r="N81" s="43">
        <v>479042</v>
      </c>
      <c r="O81" s="43"/>
      <c r="P81" s="43"/>
      <c r="Q81" s="45"/>
    </row>
    <row r="82" spans="1:17" ht="12.75" customHeight="1">
      <c r="A82" s="171"/>
      <c r="B82" s="265"/>
      <c r="C82" s="265"/>
      <c r="D82" s="266"/>
      <c r="E82" s="266"/>
      <c r="F82" s="270"/>
      <c r="G82" s="271"/>
      <c r="H82" s="271"/>
      <c r="I82" s="272"/>
      <c r="J82" s="147"/>
      <c r="K82" s="57"/>
      <c r="L82" s="72"/>
      <c r="M82" s="117"/>
      <c r="N82" s="44"/>
      <c r="O82" s="44"/>
      <c r="P82" s="44"/>
      <c r="Q82" s="46"/>
    </row>
    <row r="83" spans="1:17" ht="12.75" customHeight="1">
      <c r="A83" s="171"/>
      <c r="B83" s="102" t="s">
        <v>9</v>
      </c>
      <c r="C83" s="103"/>
      <c r="D83" s="103"/>
      <c r="E83" s="3"/>
      <c r="F83" s="96" t="s">
        <v>46</v>
      </c>
      <c r="G83" s="97"/>
      <c r="H83" s="97"/>
      <c r="I83" s="98"/>
      <c r="J83" s="126"/>
      <c r="K83" s="57"/>
      <c r="L83" s="72"/>
      <c r="M83" s="117"/>
      <c r="N83" s="44"/>
      <c r="O83" s="44"/>
      <c r="P83" s="44"/>
      <c r="Q83" s="46"/>
    </row>
    <row r="84" spans="1:17" ht="12.75" customHeight="1">
      <c r="A84" s="171"/>
      <c r="B84" s="104"/>
      <c r="C84" s="105"/>
      <c r="D84" s="105"/>
      <c r="E84" s="4"/>
      <c r="F84" s="99"/>
      <c r="G84" s="100"/>
      <c r="H84" s="100"/>
      <c r="I84" s="101"/>
      <c r="J84" s="126"/>
      <c r="K84" s="57"/>
      <c r="L84" s="72"/>
      <c r="M84" s="117"/>
      <c r="N84" s="190"/>
      <c r="O84" s="44"/>
      <c r="P84" s="44"/>
      <c r="Q84" s="46"/>
    </row>
    <row r="85" spans="1:17" ht="12.75" customHeight="1">
      <c r="A85" s="171"/>
      <c r="B85" s="173" t="s">
        <v>10</v>
      </c>
      <c r="C85" s="174"/>
      <c r="D85" s="174"/>
      <c r="E85" s="114" t="s">
        <v>71</v>
      </c>
      <c r="F85" s="96" t="s">
        <v>72</v>
      </c>
      <c r="G85" s="97"/>
      <c r="H85" s="97"/>
      <c r="I85" s="98"/>
      <c r="J85" s="126"/>
      <c r="K85" s="57"/>
      <c r="L85" s="58">
        <v>2011</v>
      </c>
      <c r="M85" s="59">
        <f>SUM(N85:Q88)</f>
        <v>0</v>
      </c>
      <c r="N85" s="44"/>
      <c r="O85" s="60"/>
      <c r="P85" s="60"/>
      <c r="Q85" s="54"/>
    </row>
    <row r="86" spans="1:17" ht="12.75" customHeight="1">
      <c r="A86" s="171"/>
      <c r="B86" s="175"/>
      <c r="C86" s="176"/>
      <c r="D86" s="176"/>
      <c r="E86" s="115"/>
      <c r="F86" s="99"/>
      <c r="G86" s="100"/>
      <c r="H86" s="100"/>
      <c r="I86" s="101"/>
      <c r="J86" s="126"/>
      <c r="K86" s="57"/>
      <c r="L86" s="58"/>
      <c r="M86" s="59"/>
      <c r="N86" s="44"/>
      <c r="O86" s="60"/>
      <c r="P86" s="60"/>
      <c r="Q86" s="54"/>
    </row>
    <row r="87" spans="1:17" ht="12.75" customHeight="1">
      <c r="A87" s="171"/>
      <c r="B87" s="182" t="s">
        <v>11</v>
      </c>
      <c r="C87" s="183"/>
      <c r="D87" s="183"/>
      <c r="E87" s="114" t="s">
        <v>73</v>
      </c>
      <c r="F87" s="194" t="s">
        <v>74</v>
      </c>
      <c r="G87" s="195"/>
      <c r="H87" s="195"/>
      <c r="I87" s="196"/>
      <c r="J87" s="126"/>
      <c r="K87" s="57"/>
      <c r="L87" s="58"/>
      <c r="M87" s="59"/>
      <c r="N87" s="44"/>
      <c r="O87" s="60"/>
      <c r="P87" s="60"/>
      <c r="Q87" s="54"/>
    </row>
    <row r="88" spans="1:17" ht="12.75" customHeight="1">
      <c r="A88" s="171"/>
      <c r="B88" s="184"/>
      <c r="C88" s="185"/>
      <c r="D88" s="185"/>
      <c r="E88" s="115"/>
      <c r="F88" s="197"/>
      <c r="G88" s="198"/>
      <c r="H88" s="198"/>
      <c r="I88" s="199"/>
      <c r="J88" s="126"/>
      <c r="K88" s="57"/>
      <c r="L88" s="58"/>
      <c r="M88" s="59"/>
      <c r="N88" s="44"/>
      <c r="O88" s="60"/>
      <c r="P88" s="60"/>
      <c r="Q88" s="54"/>
    </row>
    <row r="89" spans="1:17" ht="12.75" customHeight="1">
      <c r="A89" s="171"/>
      <c r="B89" s="153" t="s">
        <v>12</v>
      </c>
      <c r="C89" s="154"/>
      <c r="D89" s="154"/>
      <c r="E89" s="114" t="s">
        <v>16</v>
      </c>
      <c r="F89" s="194" t="s">
        <v>16</v>
      </c>
      <c r="G89" s="195"/>
      <c r="H89" s="195"/>
      <c r="I89" s="196"/>
      <c r="J89" s="126"/>
      <c r="K89" s="57"/>
      <c r="L89" s="69">
        <v>2012</v>
      </c>
      <c r="M89" s="145">
        <f>SUM(N89:Q92)</f>
        <v>0</v>
      </c>
      <c r="N89" s="44"/>
      <c r="O89" s="60"/>
      <c r="P89" s="60"/>
      <c r="Q89" s="54"/>
    </row>
    <row r="90" spans="1:17" ht="12.75" customHeight="1">
      <c r="A90" s="171"/>
      <c r="B90" s="177"/>
      <c r="C90" s="178"/>
      <c r="D90" s="178"/>
      <c r="E90" s="147"/>
      <c r="F90" s="200"/>
      <c r="G90" s="201"/>
      <c r="H90" s="201"/>
      <c r="I90" s="202"/>
      <c r="J90" s="126"/>
      <c r="K90" s="57"/>
      <c r="L90" s="69"/>
      <c r="M90" s="145"/>
      <c r="N90" s="44"/>
      <c r="O90" s="60"/>
      <c r="P90" s="60"/>
      <c r="Q90" s="54"/>
    </row>
    <row r="91" spans="1:17" ht="12.75" customHeight="1">
      <c r="A91" s="171"/>
      <c r="B91" s="62"/>
      <c r="C91" s="62"/>
      <c r="D91" s="62"/>
      <c r="E91" s="62"/>
      <c r="F91" s="64" t="s">
        <v>76</v>
      </c>
      <c r="G91" s="64"/>
      <c r="H91" s="64"/>
      <c r="I91" s="64"/>
      <c r="J91" s="64"/>
      <c r="K91" s="64"/>
      <c r="L91" s="69"/>
      <c r="M91" s="145"/>
      <c r="N91" s="44"/>
      <c r="O91" s="60"/>
      <c r="P91" s="60"/>
      <c r="Q91" s="54"/>
    </row>
    <row r="92" spans="1:17" ht="12.75" customHeight="1" thickBot="1">
      <c r="A92" s="171"/>
      <c r="B92" s="62"/>
      <c r="C92" s="62"/>
      <c r="D92" s="62"/>
      <c r="E92" s="62"/>
      <c r="F92" s="64"/>
      <c r="G92" s="64"/>
      <c r="H92" s="64"/>
      <c r="I92" s="64"/>
      <c r="J92" s="64"/>
      <c r="K92" s="64"/>
      <c r="L92" s="70"/>
      <c r="M92" s="146"/>
      <c r="N92" s="274"/>
      <c r="O92" s="61"/>
      <c r="P92" s="61"/>
      <c r="Q92" s="55"/>
    </row>
    <row r="93" spans="1:17" ht="12.75" customHeight="1" thickTop="1">
      <c r="A93" s="171"/>
      <c r="B93" s="62"/>
      <c r="C93" s="62"/>
      <c r="D93" s="62"/>
      <c r="E93" s="62"/>
      <c r="F93" s="62" t="s">
        <v>77</v>
      </c>
      <c r="G93" s="65"/>
      <c r="H93" s="65"/>
      <c r="I93" s="65"/>
      <c r="J93" s="65"/>
      <c r="K93" s="66"/>
      <c r="L93" s="8"/>
      <c r="M93" s="22"/>
      <c r="N93" s="22"/>
      <c r="O93" s="22"/>
      <c r="P93" s="22"/>
      <c r="Q93" s="22"/>
    </row>
    <row r="94" spans="1:17" ht="12.75" customHeight="1" thickBot="1">
      <c r="A94" s="172"/>
      <c r="B94" s="63"/>
      <c r="C94" s="63"/>
      <c r="D94" s="63"/>
      <c r="E94" s="63"/>
      <c r="F94" s="67"/>
      <c r="G94" s="67"/>
      <c r="H94" s="67"/>
      <c r="I94" s="67"/>
      <c r="J94" s="67"/>
      <c r="K94" s="68"/>
      <c r="L94" s="8"/>
      <c r="M94" s="22"/>
      <c r="N94" s="22"/>
      <c r="O94" s="22"/>
      <c r="P94" s="22"/>
      <c r="Q94" s="22"/>
    </row>
    <row r="95" spans="1:17" ht="12.75" customHeight="1" thickTop="1" thickBot="1">
      <c r="A95" s="6"/>
      <c r="B95" s="15"/>
      <c r="C95" s="15"/>
      <c r="D95" s="24"/>
      <c r="E95" s="24"/>
      <c r="F95" s="27"/>
      <c r="G95" s="27"/>
      <c r="H95" s="27"/>
      <c r="I95" s="27"/>
      <c r="J95" s="27"/>
      <c r="K95" s="33"/>
      <c r="L95" s="8"/>
      <c r="M95" s="22"/>
      <c r="N95" s="22"/>
      <c r="O95" s="22"/>
      <c r="P95" s="22"/>
      <c r="Q95" s="22"/>
    </row>
    <row r="96" spans="1:17" ht="12.75" customHeight="1" thickTop="1">
      <c r="A96" s="170">
        <f>A81+1</f>
        <v>6</v>
      </c>
      <c r="B96" s="245" t="s">
        <v>13</v>
      </c>
      <c r="C96" s="107"/>
      <c r="D96" s="245">
        <v>85232</v>
      </c>
      <c r="E96" s="107"/>
      <c r="F96" s="275" t="s">
        <v>79</v>
      </c>
      <c r="G96" s="149"/>
      <c r="H96" s="149"/>
      <c r="I96" s="150"/>
      <c r="J96" s="125" t="s">
        <v>37</v>
      </c>
      <c r="K96" s="56">
        <v>3754000</v>
      </c>
      <c r="L96" s="234">
        <v>2010</v>
      </c>
      <c r="M96" s="237">
        <f>SUM(N96:Q99)</f>
        <v>3598200</v>
      </c>
      <c r="N96" s="160">
        <v>2244200</v>
      </c>
      <c r="O96" s="160"/>
      <c r="P96" s="160">
        <v>1354000</v>
      </c>
      <c r="Q96" s="240"/>
    </row>
    <row r="97" spans="1:17" ht="12.75" customHeight="1">
      <c r="A97" s="171"/>
      <c r="B97" s="246"/>
      <c r="C97" s="109"/>
      <c r="D97" s="246"/>
      <c r="E97" s="109"/>
      <c r="F97" s="276"/>
      <c r="G97" s="151"/>
      <c r="H97" s="151"/>
      <c r="I97" s="152"/>
      <c r="J97" s="126"/>
      <c r="K97" s="57"/>
      <c r="L97" s="235"/>
      <c r="M97" s="238"/>
      <c r="N97" s="136"/>
      <c r="O97" s="136"/>
      <c r="P97" s="136"/>
      <c r="Q97" s="241"/>
    </row>
    <row r="98" spans="1:17" ht="12.75" customHeight="1">
      <c r="A98" s="171"/>
      <c r="B98" s="243" t="s">
        <v>9</v>
      </c>
      <c r="C98" s="244"/>
      <c r="D98" s="244"/>
      <c r="E98" s="3"/>
      <c r="F98" s="96" t="s">
        <v>17</v>
      </c>
      <c r="G98" s="97"/>
      <c r="H98" s="97"/>
      <c r="I98" s="98"/>
      <c r="J98" s="126"/>
      <c r="K98" s="57"/>
      <c r="L98" s="235"/>
      <c r="M98" s="238"/>
      <c r="N98" s="136"/>
      <c r="O98" s="136"/>
      <c r="P98" s="136"/>
      <c r="Q98" s="241"/>
    </row>
    <row r="99" spans="1:17" ht="12.75" customHeight="1">
      <c r="A99" s="171"/>
      <c r="B99" s="104"/>
      <c r="C99" s="105"/>
      <c r="D99" s="105"/>
      <c r="E99" s="4"/>
      <c r="F99" s="99"/>
      <c r="G99" s="100"/>
      <c r="H99" s="100"/>
      <c r="I99" s="101"/>
      <c r="J99" s="126"/>
      <c r="K99" s="57"/>
      <c r="L99" s="236"/>
      <c r="M99" s="239"/>
      <c r="N99" s="137"/>
      <c r="O99" s="137"/>
      <c r="P99" s="137"/>
      <c r="Q99" s="242"/>
    </row>
    <row r="100" spans="1:17" ht="12.75" customHeight="1">
      <c r="A100" s="171"/>
      <c r="B100" s="173" t="s">
        <v>10</v>
      </c>
      <c r="C100" s="174"/>
      <c r="D100" s="174"/>
      <c r="E100" s="114" t="s">
        <v>58</v>
      </c>
      <c r="F100" s="96" t="s">
        <v>14</v>
      </c>
      <c r="G100" s="97"/>
      <c r="H100" s="97"/>
      <c r="I100" s="98"/>
      <c r="J100" s="126"/>
      <c r="K100" s="57"/>
      <c r="L100" s="249">
        <v>2011</v>
      </c>
      <c r="M100" s="191">
        <f>SUM(N100:Q103)</f>
        <v>0</v>
      </c>
      <c r="N100" s="190"/>
      <c r="O100" s="203"/>
      <c r="P100" s="203"/>
      <c r="Q100" s="206"/>
    </row>
    <row r="101" spans="1:17" ht="12.75" customHeight="1">
      <c r="A101" s="171"/>
      <c r="B101" s="175"/>
      <c r="C101" s="176"/>
      <c r="D101" s="176"/>
      <c r="E101" s="115"/>
      <c r="F101" s="99"/>
      <c r="G101" s="100"/>
      <c r="H101" s="100"/>
      <c r="I101" s="101"/>
      <c r="J101" s="126"/>
      <c r="K101" s="57"/>
      <c r="L101" s="250"/>
      <c r="M101" s="192"/>
      <c r="N101" s="136"/>
      <c r="O101" s="204"/>
      <c r="P101" s="204"/>
      <c r="Q101" s="207"/>
    </row>
    <row r="102" spans="1:17" ht="12.75" customHeight="1">
      <c r="A102" s="171"/>
      <c r="B102" s="182" t="s">
        <v>11</v>
      </c>
      <c r="C102" s="183"/>
      <c r="D102" s="183"/>
      <c r="E102" s="114" t="s">
        <v>84</v>
      </c>
      <c r="F102" s="96" t="s">
        <v>15</v>
      </c>
      <c r="G102" s="97"/>
      <c r="H102" s="97"/>
      <c r="I102" s="98"/>
      <c r="J102" s="126"/>
      <c r="K102" s="57"/>
      <c r="L102" s="250"/>
      <c r="M102" s="192"/>
      <c r="N102" s="136"/>
      <c r="O102" s="204"/>
      <c r="P102" s="204"/>
      <c r="Q102" s="207"/>
    </row>
    <row r="103" spans="1:17" ht="12.75" customHeight="1">
      <c r="A103" s="171"/>
      <c r="B103" s="184"/>
      <c r="C103" s="185"/>
      <c r="D103" s="185"/>
      <c r="E103" s="115"/>
      <c r="F103" s="99"/>
      <c r="G103" s="100"/>
      <c r="H103" s="100"/>
      <c r="I103" s="101"/>
      <c r="J103" s="126"/>
      <c r="K103" s="57"/>
      <c r="L103" s="251"/>
      <c r="M103" s="193"/>
      <c r="N103" s="137"/>
      <c r="O103" s="247"/>
      <c r="P103" s="247"/>
      <c r="Q103" s="248"/>
    </row>
    <row r="104" spans="1:17" ht="12.75" customHeight="1">
      <c r="A104" s="171"/>
      <c r="B104" s="153" t="s">
        <v>12</v>
      </c>
      <c r="C104" s="154"/>
      <c r="D104" s="154"/>
      <c r="E104" s="114" t="s">
        <v>16</v>
      </c>
      <c r="F104" s="194" t="s">
        <v>16</v>
      </c>
      <c r="G104" s="195"/>
      <c r="H104" s="195"/>
      <c r="I104" s="196"/>
      <c r="J104" s="126"/>
      <c r="K104" s="57"/>
      <c r="L104" s="226">
        <v>2012</v>
      </c>
      <c r="M104" s="229">
        <f>SUM(N104:Q107)</f>
        <v>0</v>
      </c>
      <c r="N104" s="190"/>
      <c r="O104" s="203"/>
      <c r="P104" s="203"/>
      <c r="Q104" s="206"/>
    </row>
    <row r="105" spans="1:17" ht="12.75" customHeight="1">
      <c r="A105" s="171"/>
      <c r="B105" s="155"/>
      <c r="C105" s="156"/>
      <c r="D105" s="156"/>
      <c r="E105" s="115"/>
      <c r="F105" s="197"/>
      <c r="G105" s="198"/>
      <c r="H105" s="198"/>
      <c r="I105" s="199"/>
      <c r="J105" s="232"/>
      <c r="K105" s="233"/>
      <c r="L105" s="227"/>
      <c r="M105" s="230"/>
      <c r="N105" s="136"/>
      <c r="O105" s="204"/>
      <c r="P105" s="204"/>
      <c r="Q105" s="207"/>
    </row>
    <row r="106" spans="1:17" ht="12.75" customHeight="1">
      <c r="A106" s="171"/>
      <c r="B106" s="209"/>
      <c r="C106" s="210"/>
      <c r="D106" s="210"/>
      <c r="E106" s="211"/>
      <c r="F106" s="277" t="s">
        <v>80</v>
      </c>
      <c r="G106" s="278"/>
      <c r="H106" s="278"/>
      <c r="I106" s="278"/>
      <c r="J106" s="278"/>
      <c r="K106" s="279"/>
      <c r="L106" s="227"/>
      <c r="M106" s="230"/>
      <c r="N106" s="136"/>
      <c r="O106" s="204"/>
      <c r="P106" s="204"/>
      <c r="Q106" s="207"/>
    </row>
    <row r="107" spans="1:17" ht="12.75" customHeight="1" thickBot="1">
      <c r="A107" s="171"/>
      <c r="B107" s="212"/>
      <c r="C107" s="213"/>
      <c r="D107" s="213"/>
      <c r="E107" s="214"/>
      <c r="F107" s="280"/>
      <c r="G107" s="281"/>
      <c r="H107" s="281"/>
      <c r="I107" s="281"/>
      <c r="J107" s="281"/>
      <c r="K107" s="282"/>
      <c r="L107" s="228"/>
      <c r="M107" s="231"/>
      <c r="N107" s="252"/>
      <c r="O107" s="205"/>
      <c r="P107" s="205"/>
      <c r="Q107" s="208"/>
    </row>
    <row r="108" spans="1:17" ht="12.75" customHeight="1" thickTop="1">
      <c r="A108" s="171"/>
      <c r="B108" s="212"/>
      <c r="C108" s="213"/>
      <c r="D108" s="213"/>
      <c r="E108" s="214"/>
      <c r="F108" s="209" t="s">
        <v>81</v>
      </c>
      <c r="G108" s="210"/>
      <c r="H108" s="210"/>
      <c r="I108" s="210"/>
      <c r="J108" s="210"/>
      <c r="K108" s="224"/>
      <c r="L108" s="8"/>
      <c r="M108" s="22"/>
      <c r="N108" s="22"/>
      <c r="O108" s="22"/>
      <c r="P108" s="22"/>
      <c r="Q108" s="22"/>
    </row>
    <row r="109" spans="1:17" ht="12.75" customHeight="1" thickBot="1">
      <c r="A109" s="172"/>
      <c r="B109" s="215"/>
      <c r="C109" s="216"/>
      <c r="D109" s="216"/>
      <c r="E109" s="217"/>
      <c r="F109" s="215"/>
      <c r="G109" s="216"/>
      <c r="H109" s="216"/>
      <c r="I109" s="216"/>
      <c r="J109" s="216"/>
      <c r="K109" s="225"/>
      <c r="L109" s="8"/>
      <c r="M109" s="22"/>
      <c r="N109" s="22"/>
      <c r="O109" s="22"/>
      <c r="P109" s="22"/>
      <c r="Q109" s="22"/>
    </row>
    <row r="110" spans="1:17" ht="12.75" customHeight="1" thickTop="1" thickBot="1">
      <c r="A110" s="6"/>
      <c r="B110" s="15"/>
      <c r="C110" s="15"/>
      <c r="D110" s="24"/>
      <c r="E110" s="24"/>
      <c r="F110" s="27"/>
      <c r="G110" s="27"/>
      <c r="H110" s="27"/>
      <c r="I110" s="27"/>
      <c r="J110" s="27"/>
      <c r="K110" s="33"/>
      <c r="L110" s="8"/>
      <c r="M110" s="22"/>
      <c r="N110" s="22"/>
      <c r="O110" s="22"/>
      <c r="P110" s="22"/>
      <c r="Q110" s="22"/>
    </row>
    <row r="111" spans="1:17" ht="12.75" customHeight="1" thickTop="1">
      <c r="A111" s="170">
        <f>A96+1</f>
        <v>7</v>
      </c>
      <c r="B111" s="245" t="s">
        <v>13</v>
      </c>
      <c r="C111" s="107"/>
      <c r="D111" s="245" t="s">
        <v>94</v>
      </c>
      <c r="E111" s="106"/>
      <c r="F111" s="106"/>
      <c r="G111" s="106"/>
      <c r="H111" s="106"/>
      <c r="I111" s="107"/>
      <c r="J111" s="125" t="s">
        <v>50</v>
      </c>
      <c r="K111" s="56">
        <f>22275+249147+2313561</f>
        <v>2584983</v>
      </c>
      <c r="L111" s="234">
        <v>2010</v>
      </c>
      <c r="M111" s="237">
        <f>SUM(N111:Q114)</f>
        <v>814819</v>
      </c>
      <c r="N111" s="160">
        <f>7425+66249</f>
        <v>73674</v>
      </c>
      <c r="O111" s="160">
        <f>36425+16800</f>
        <v>53225</v>
      </c>
      <c r="P111" s="160">
        <v>687920</v>
      </c>
      <c r="Q111" s="240"/>
    </row>
    <row r="112" spans="1:17" ht="12.75" customHeight="1">
      <c r="A112" s="171"/>
      <c r="B112" s="246"/>
      <c r="C112" s="109"/>
      <c r="D112" s="246"/>
      <c r="E112" s="108"/>
      <c r="F112" s="108"/>
      <c r="G112" s="108"/>
      <c r="H112" s="108"/>
      <c r="I112" s="109"/>
      <c r="J112" s="126"/>
      <c r="K112" s="57"/>
      <c r="L112" s="235"/>
      <c r="M112" s="238"/>
      <c r="N112" s="136"/>
      <c r="O112" s="136"/>
      <c r="P112" s="136"/>
      <c r="Q112" s="241"/>
    </row>
    <row r="113" spans="1:17" ht="12.75" customHeight="1">
      <c r="A113" s="171"/>
      <c r="B113" s="243" t="s">
        <v>9</v>
      </c>
      <c r="C113" s="244"/>
      <c r="D113" s="244"/>
      <c r="E113" s="3"/>
      <c r="F113" s="96" t="s">
        <v>46</v>
      </c>
      <c r="G113" s="97"/>
      <c r="H113" s="97"/>
      <c r="I113" s="98"/>
      <c r="J113" s="126"/>
      <c r="K113" s="57"/>
      <c r="L113" s="235"/>
      <c r="M113" s="238"/>
      <c r="N113" s="136"/>
      <c r="O113" s="136"/>
      <c r="P113" s="136"/>
      <c r="Q113" s="241"/>
    </row>
    <row r="114" spans="1:17" ht="12.75" customHeight="1">
      <c r="A114" s="171"/>
      <c r="B114" s="104"/>
      <c r="C114" s="105"/>
      <c r="D114" s="105"/>
      <c r="E114" s="4"/>
      <c r="F114" s="99"/>
      <c r="G114" s="100"/>
      <c r="H114" s="100"/>
      <c r="I114" s="101"/>
      <c r="J114" s="126"/>
      <c r="K114" s="57"/>
      <c r="L114" s="236"/>
      <c r="M114" s="239"/>
      <c r="N114" s="137"/>
      <c r="O114" s="137"/>
      <c r="P114" s="137"/>
      <c r="Q114" s="242"/>
    </row>
    <row r="115" spans="1:17" ht="12.75" customHeight="1">
      <c r="A115" s="171"/>
      <c r="B115" s="173" t="s">
        <v>10</v>
      </c>
      <c r="C115" s="174"/>
      <c r="D115" s="174"/>
      <c r="E115" s="114" t="s">
        <v>43</v>
      </c>
      <c r="F115" s="96" t="s">
        <v>47</v>
      </c>
      <c r="G115" s="97"/>
      <c r="H115" s="97"/>
      <c r="I115" s="98"/>
      <c r="J115" s="126"/>
      <c r="K115" s="57"/>
      <c r="L115" s="249">
        <v>2011</v>
      </c>
      <c r="M115" s="191">
        <f>SUM(N115:Q118)</f>
        <v>814819</v>
      </c>
      <c r="N115" s="190">
        <f>7425+83049</f>
        <v>90474</v>
      </c>
      <c r="O115" s="203">
        <v>36425</v>
      </c>
      <c r="P115" s="203">
        <v>687920</v>
      </c>
      <c r="Q115" s="206"/>
    </row>
    <row r="116" spans="1:17" ht="12.75" customHeight="1">
      <c r="A116" s="171"/>
      <c r="B116" s="175"/>
      <c r="C116" s="176"/>
      <c r="D116" s="176"/>
      <c r="E116" s="115"/>
      <c r="F116" s="99"/>
      <c r="G116" s="100"/>
      <c r="H116" s="100"/>
      <c r="I116" s="101"/>
      <c r="J116" s="126"/>
      <c r="K116" s="57"/>
      <c r="L116" s="250"/>
      <c r="M116" s="192"/>
      <c r="N116" s="136"/>
      <c r="O116" s="204"/>
      <c r="P116" s="204"/>
      <c r="Q116" s="207"/>
    </row>
    <row r="117" spans="1:17" ht="12.75" customHeight="1">
      <c r="A117" s="171"/>
      <c r="B117" s="182" t="s">
        <v>11</v>
      </c>
      <c r="C117" s="183"/>
      <c r="D117" s="183"/>
      <c r="E117" s="114" t="s">
        <v>44</v>
      </c>
      <c r="F117" s="194" t="s">
        <v>48</v>
      </c>
      <c r="G117" s="195"/>
      <c r="H117" s="195"/>
      <c r="I117" s="196"/>
      <c r="J117" s="126"/>
      <c r="K117" s="57"/>
      <c r="L117" s="250"/>
      <c r="M117" s="192"/>
      <c r="N117" s="136"/>
      <c r="O117" s="204"/>
      <c r="P117" s="204"/>
      <c r="Q117" s="207"/>
    </row>
    <row r="118" spans="1:17" ht="12.75" customHeight="1">
      <c r="A118" s="171"/>
      <c r="B118" s="184"/>
      <c r="C118" s="185"/>
      <c r="D118" s="185"/>
      <c r="E118" s="115"/>
      <c r="F118" s="197"/>
      <c r="G118" s="198"/>
      <c r="H118" s="198"/>
      <c r="I118" s="199"/>
      <c r="J118" s="126"/>
      <c r="K118" s="57"/>
      <c r="L118" s="251"/>
      <c r="M118" s="193"/>
      <c r="N118" s="137"/>
      <c r="O118" s="247"/>
      <c r="P118" s="247"/>
      <c r="Q118" s="248"/>
    </row>
    <row r="119" spans="1:17" ht="12.75" customHeight="1">
      <c r="A119" s="171"/>
      <c r="B119" s="153" t="s">
        <v>12</v>
      </c>
      <c r="C119" s="154"/>
      <c r="D119" s="154"/>
      <c r="E119" s="114" t="s">
        <v>45</v>
      </c>
      <c r="F119" s="194" t="s">
        <v>49</v>
      </c>
      <c r="G119" s="195"/>
      <c r="H119" s="195"/>
      <c r="I119" s="196"/>
      <c r="J119" s="126"/>
      <c r="K119" s="57"/>
      <c r="L119" s="226">
        <v>2012</v>
      </c>
      <c r="M119" s="229">
        <f>SUM(N119:Q122)</f>
        <v>814819</v>
      </c>
      <c r="N119" s="190">
        <f>7425+83049</f>
        <v>90474</v>
      </c>
      <c r="O119" s="203">
        <v>36425</v>
      </c>
      <c r="P119" s="203">
        <v>687920</v>
      </c>
      <c r="Q119" s="206"/>
    </row>
    <row r="120" spans="1:17" ht="12.75" customHeight="1">
      <c r="A120" s="171"/>
      <c r="B120" s="155"/>
      <c r="C120" s="156"/>
      <c r="D120" s="156"/>
      <c r="E120" s="115"/>
      <c r="F120" s="197"/>
      <c r="G120" s="198"/>
      <c r="H120" s="198"/>
      <c r="I120" s="199"/>
      <c r="J120" s="232"/>
      <c r="K120" s="233"/>
      <c r="L120" s="227"/>
      <c r="M120" s="230"/>
      <c r="N120" s="136"/>
      <c r="O120" s="204"/>
      <c r="P120" s="204"/>
      <c r="Q120" s="207"/>
    </row>
    <row r="121" spans="1:17" ht="12.75" customHeight="1">
      <c r="A121" s="171"/>
      <c r="B121" s="209"/>
      <c r="C121" s="210"/>
      <c r="D121" s="210"/>
      <c r="E121" s="211"/>
      <c r="F121" s="218" t="s">
        <v>51</v>
      </c>
      <c r="G121" s="219"/>
      <c r="H121" s="219"/>
      <c r="I121" s="219"/>
      <c r="J121" s="219"/>
      <c r="K121" s="220"/>
      <c r="L121" s="227"/>
      <c r="M121" s="230"/>
      <c r="N121" s="136"/>
      <c r="O121" s="204"/>
      <c r="P121" s="204"/>
      <c r="Q121" s="207"/>
    </row>
    <row r="122" spans="1:17" ht="12.75" customHeight="1" thickBot="1">
      <c r="A122" s="171"/>
      <c r="B122" s="212"/>
      <c r="C122" s="213"/>
      <c r="D122" s="213"/>
      <c r="E122" s="214"/>
      <c r="F122" s="221"/>
      <c r="G122" s="222"/>
      <c r="H122" s="222"/>
      <c r="I122" s="222"/>
      <c r="J122" s="222"/>
      <c r="K122" s="223"/>
      <c r="L122" s="228"/>
      <c r="M122" s="231"/>
      <c r="N122" s="252"/>
      <c r="O122" s="205"/>
      <c r="P122" s="205"/>
      <c r="Q122" s="208"/>
    </row>
    <row r="123" spans="1:17" ht="12.75" customHeight="1" thickTop="1">
      <c r="A123" s="171"/>
      <c r="B123" s="212"/>
      <c r="C123" s="213"/>
      <c r="D123" s="213"/>
      <c r="E123" s="214"/>
      <c r="F123" s="209" t="s">
        <v>57</v>
      </c>
      <c r="G123" s="210"/>
      <c r="H123" s="210"/>
      <c r="I123" s="210"/>
      <c r="J123" s="210"/>
      <c r="K123" s="224"/>
      <c r="L123" s="8"/>
      <c r="M123" s="22"/>
      <c r="N123" s="22"/>
      <c r="O123" s="22"/>
      <c r="P123" s="22"/>
      <c r="Q123" s="22"/>
    </row>
    <row r="124" spans="1:17" ht="12.75" customHeight="1" thickBot="1">
      <c r="A124" s="172"/>
      <c r="B124" s="215"/>
      <c r="C124" s="216"/>
      <c r="D124" s="216"/>
      <c r="E124" s="217"/>
      <c r="F124" s="215"/>
      <c r="G124" s="216"/>
      <c r="H124" s="216"/>
      <c r="I124" s="216"/>
      <c r="J124" s="216"/>
      <c r="K124" s="225"/>
      <c r="L124" s="8"/>
      <c r="M124" s="22"/>
      <c r="N124" s="22"/>
      <c r="O124" s="22"/>
      <c r="P124" s="22"/>
      <c r="Q124" s="22"/>
    </row>
    <row r="125" spans="1:17" ht="17.25" thickTop="1" thickBot="1">
      <c r="A125" s="7"/>
      <c r="B125" s="118"/>
      <c r="C125" s="118"/>
      <c r="D125" s="118"/>
      <c r="E125" s="118"/>
      <c r="F125" s="118"/>
      <c r="G125" s="118"/>
      <c r="H125" s="118"/>
      <c r="I125" s="118"/>
      <c r="J125" s="25"/>
      <c r="K125" s="31"/>
      <c r="L125" s="25"/>
      <c r="M125" s="23"/>
      <c r="N125" s="23"/>
      <c r="O125" s="23"/>
      <c r="P125" s="23"/>
      <c r="Q125" s="23"/>
    </row>
    <row r="126" spans="1:17" ht="12.75" customHeight="1" thickTop="1">
      <c r="A126" s="170">
        <f>A111+1</f>
        <v>8</v>
      </c>
      <c r="B126" s="110" t="s">
        <v>13</v>
      </c>
      <c r="C126" s="111"/>
      <c r="D126" s="106">
        <v>85395</v>
      </c>
      <c r="E126" s="107"/>
      <c r="F126" s="149" t="s">
        <v>29</v>
      </c>
      <c r="G126" s="149"/>
      <c r="H126" s="149"/>
      <c r="I126" s="150"/>
      <c r="J126" s="125" t="s">
        <v>42</v>
      </c>
      <c r="K126" s="56">
        <v>7200</v>
      </c>
      <c r="L126" s="71">
        <v>2010</v>
      </c>
      <c r="M126" s="116">
        <f>SUM(N126:Q129)</f>
        <v>7200</v>
      </c>
      <c r="N126" s="43"/>
      <c r="O126" s="43"/>
      <c r="P126" s="43">
        <v>7200</v>
      </c>
      <c r="Q126" s="45"/>
    </row>
    <row r="127" spans="1:17" ht="12.75" customHeight="1">
      <c r="A127" s="171"/>
      <c r="B127" s="112"/>
      <c r="C127" s="113"/>
      <c r="D127" s="108"/>
      <c r="E127" s="109"/>
      <c r="F127" s="151"/>
      <c r="G127" s="151"/>
      <c r="H127" s="151"/>
      <c r="I127" s="152"/>
      <c r="J127" s="126"/>
      <c r="K127" s="57"/>
      <c r="L127" s="72"/>
      <c r="M127" s="117"/>
      <c r="N127" s="44"/>
      <c r="O127" s="44"/>
      <c r="P127" s="44"/>
      <c r="Q127" s="46"/>
    </row>
    <row r="128" spans="1:17" ht="12.75" customHeight="1">
      <c r="A128" s="171"/>
      <c r="B128" s="102" t="s">
        <v>9</v>
      </c>
      <c r="C128" s="103"/>
      <c r="D128" s="103"/>
      <c r="E128" s="3"/>
      <c r="F128" s="96" t="s">
        <v>46</v>
      </c>
      <c r="G128" s="97"/>
      <c r="H128" s="97"/>
      <c r="I128" s="98"/>
      <c r="J128" s="126"/>
      <c r="K128" s="57"/>
      <c r="L128" s="72"/>
      <c r="M128" s="117"/>
      <c r="N128" s="44"/>
      <c r="O128" s="44"/>
      <c r="P128" s="44"/>
      <c r="Q128" s="46"/>
    </row>
    <row r="129" spans="1:17" ht="12.75" customHeight="1">
      <c r="A129" s="171"/>
      <c r="B129" s="104"/>
      <c r="C129" s="105"/>
      <c r="D129" s="105"/>
      <c r="E129" s="4"/>
      <c r="F129" s="99"/>
      <c r="G129" s="100"/>
      <c r="H129" s="100"/>
      <c r="I129" s="101"/>
      <c r="J129" s="126"/>
      <c r="K129" s="57"/>
      <c r="L129" s="72"/>
      <c r="M129" s="117"/>
      <c r="N129" s="44"/>
      <c r="O129" s="44"/>
      <c r="P129" s="44"/>
      <c r="Q129" s="46"/>
    </row>
    <row r="130" spans="1:17" ht="12.75" customHeight="1">
      <c r="A130" s="171"/>
      <c r="B130" s="173" t="s">
        <v>10</v>
      </c>
      <c r="C130" s="174"/>
      <c r="D130" s="174"/>
      <c r="E130" s="114" t="s">
        <v>58</v>
      </c>
      <c r="F130" s="96" t="s">
        <v>54</v>
      </c>
      <c r="G130" s="97"/>
      <c r="H130" s="97"/>
      <c r="I130" s="98"/>
      <c r="J130" s="126"/>
      <c r="K130" s="57"/>
      <c r="L130" s="58">
        <v>2011</v>
      </c>
      <c r="M130" s="59">
        <f>SUM(N130:Q133)</f>
        <v>0</v>
      </c>
      <c r="N130" s="60"/>
      <c r="O130" s="60"/>
      <c r="P130" s="60"/>
      <c r="Q130" s="54"/>
    </row>
    <row r="131" spans="1:17" ht="12.75" customHeight="1">
      <c r="A131" s="171"/>
      <c r="B131" s="175"/>
      <c r="C131" s="176"/>
      <c r="D131" s="176"/>
      <c r="E131" s="115"/>
      <c r="F131" s="99"/>
      <c r="G131" s="100"/>
      <c r="H131" s="100"/>
      <c r="I131" s="101"/>
      <c r="J131" s="126"/>
      <c r="K131" s="57"/>
      <c r="L131" s="58"/>
      <c r="M131" s="59"/>
      <c r="N131" s="60"/>
      <c r="O131" s="60"/>
      <c r="P131" s="60"/>
      <c r="Q131" s="54"/>
    </row>
    <row r="132" spans="1:17" ht="12.75" customHeight="1">
      <c r="A132" s="171"/>
      <c r="B132" s="182" t="s">
        <v>11</v>
      </c>
      <c r="C132" s="183"/>
      <c r="D132" s="183"/>
      <c r="E132" s="114" t="s">
        <v>59</v>
      </c>
      <c r="F132" s="253" t="s">
        <v>55</v>
      </c>
      <c r="G132" s="254"/>
      <c r="H132" s="254"/>
      <c r="I132" s="255"/>
      <c r="J132" s="126"/>
      <c r="K132" s="57"/>
      <c r="L132" s="58"/>
      <c r="M132" s="59"/>
      <c r="N132" s="60"/>
      <c r="O132" s="60"/>
      <c r="P132" s="60"/>
      <c r="Q132" s="54"/>
    </row>
    <row r="133" spans="1:17" ht="12.75" customHeight="1">
      <c r="A133" s="171"/>
      <c r="B133" s="184"/>
      <c r="C133" s="185"/>
      <c r="D133" s="185"/>
      <c r="E133" s="115"/>
      <c r="F133" s="256"/>
      <c r="G133" s="257"/>
      <c r="H133" s="257"/>
      <c r="I133" s="258"/>
      <c r="J133" s="126"/>
      <c r="K133" s="57"/>
      <c r="L133" s="58"/>
      <c r="M133" s="59"/>
      <c r="N133" s="60"/>
      <c r="O133" s="60"/>
      <c r="P133" s="60"/>
      <c r="Q133" s="54"/>
    </row>
    <row r="134" spans="1:17" ht="12.75" customHeight="1">
      <c r="A134" s="171"/>
      <c r="B134" s="153" t="s">
        <v>12</v>
      </c>
      <c r="C134" s="154"/>
      <c r="D134" s="154"/>
      <c r="E134" s="114" t="s">
        <v>60</v>
      </c>
      <c r="F134" s="253" t="s">
        <v>56</v>
      </c>
      <c r="G134" s="254"/>
      <c r="H134" s="254"/>
      <c r="I134" s="255"/>
      <c r="J134" s="126"/>
      <c r="K134" s="57"/>
      <c r="L134" s="69">
        <v>2012</v>
      </c>
      <c r="M134" s="145">
        <f>SUM(N134:Q137)</f>
        <v>0</v>
      </c>
      <c r="N134" s="60"/>
      <c r="O134" s="60"/>
      <c r="P134" s="60"/>
      <c r="Q134" s="54"/>
    </row>
    <row r="135" spans="1:17" ht="12.75" customHeight="1">
      <c r="A135" s="171"/>
      <c r="B135" s="177"/>
      <c r="C135" s="178"/>
      <c r="D135" s="178"/>
      <c r="E135" s="147"/>
      <c r="F135" s="259"/>
      <c r="G135" s="260"/>
      <c r="H135" s="260"/>
      <c r="I135" s="261"/>
      <c r="J135" s="126"/>
      <c r="K135" s="57"/>
      <c r="L135" s="69"/>
      <c r="M135" s="145"/>
      <c r="N135" s="60"/>
      <c r="O135" s="60"/>
      <c r="P135" s="60"/>
      <c r="Q135" s="54"/>
    </row>
    <row r="136" spans="1:17" ht="12.75" customHeight="1">
      <c r="A136" s="171"/>
      <c r="B136" s="62"/>
      <c r="C136" s="62"/>
      <c r="D136" s="62"/>
      <c r="E136" s="62"/>
      <c r="F136" s="64" t="s">
        <v>52</v>
      </c>
      <c r="G136" s="64"/>
      <c r="H136" s="64"/>
      <c r="I136" s="64"/>
      <c r="J136" s="64"/>
      <c r="K136" s="64"/>
      <c r="L136" s="69"/>
      <c r="M136" s="145"/>
      <c r="N136" s="60"/>
      <c r="O136" s="60"/>
      <c r="P136" s="60"/>
      <c r="Q136" s="54"/>
    </row>
    <row r="137" spans="1:17" ht="12.75" customHeight="1" thickBot="1">
      <c r="A137" s="171"/>
      <c r="B137" s="62"/>
      <c r="C137" s="62"/>
      <c r="D137" s="62"/>
      <c r="E137" s="62"/>
      <c r="F137" s="64"/>
      <c r="G137" s="64"/>
      <c r="H137" s="64"/>
      <c r="I137" s="64"/>
      <c r="J137" s="64"/>
      <c r="K137" s="64"/>
      <c r="L137" s="70"/>
      <c r="M137" s="146"/>
      <c r="N137" s="61"/>
      <c r="O137" s="61"/>
      <c r="P137" s="61"/>
      <c r="Q137" s="55"/>
    </row>
    <row r="138" spans="1:17" ht="12.75" customHeight="1" thickTop="1">
      <c r="A138" s="171"/>
      <c r="B138" s="62"/>
      <c r="C138" s="62"/>
      <c r="D138" s="62"/>
      <c r="E138" s="62"/>
      <c r="F138" s="62" t="s">
        <v>53</v>
      </c>
      <c r="G138" s="65"/>
      <c r="H138" s="65"/>
      <c r="I138" s="65"/>
      <c r="J138" s="65"/>
      <c r="K138" s="66"/>
      <c r="L138" s="8"/>
      <c r="M138" s="22"/>
      <c r="N138" s="22"/>
      <c r="O138" s="22"/>
      <c r="P138" s="22"/>
      <c r="Q138" s="22"/>
    </row>
    <row r="139" spans="1:17" ht="12.75" customHeight="1" thickBot="1">
      <c r="A139" s="172"/>
      <c r="B139" s="63"/>
      <c r="C139" s="63"/>
      <c r="D139" s="63"/>
      <c r="E139" s="63"/>
      <c r="F139" s="67"/>
      <c r="G139" s="67"/>
      <c r="H139" s="67"/>
      <c r="I139" s="67"/>
      <c r="J139" s="67"/>
      <c r="K139" s="68"/>
      <c r="L139" s="8"/>
      <c r="M139" s="22"/>
      <c r="N139" s="22"/>
      <c r="O139" s="22"/>
      <c r="P139" s="22"/>
      <c r="Q139" s="22"/>
    </row>
    <row r="140" spans="1:17" ht="17.25" thickTop="1" thickBot="1">
      <c r="A140" s="7"/>
      <c r="B140" s="118"/>
      <c r="C140" s="118"/>
      <c r="D140" s="118"/>
      <c r="E140" s="118"/>
      <c r="F140" s="118"/>
      <c r="G140" s="118"/>
      <c r="H140" s="118"/>
      <c r="I140" s="118"/>
      <c r="J140" s="25"/>
      <c r="K140" s="31"/>
      <c r="L140" s="25"/>
      <c r="M140" s="23"/>
      <c r="N140" s="23"/>
      <c r="O140" s="23"/>
      <c r="P140" s="23"/>
      <c r="Q140" s="23"/>
    </row>
    <row r="141" spans="1:17" ht="12.75" customHeight="1" thickTop="1">
      <c r="A141" s="170">
        <f>A126+1</f>
        <v>9</v>
      </c>
      <c r="B141" s="110" t="s">
        <v>13</v>
      </c>
      <c r="C141" s="111"/>
      <c r="D141" s="106">
        <v>90002</v>
      </c>
      <c r="E141" s="107"/>
      <c r="F141" s="149" t="s">
        <v>68</v>
      </c>
      <c r="G141" s="149"/>
      <c r="H141" s="149"/>
      <c r="I141" s="150"/>
      <c r="J141" s="125" t="s">
        <v>70</v>
      </c>
      <c r="K141" s="56">
        <v>12089630</v>
      </c>
      <c r="L141" s="71">
        <v>2010</v>
      </c>
      <c r="M141" s="116">
        <f>SUM(N141:Q144)</f>
        <v>5659580</v>
      </c>
      <c r="N141" s="43">
        <v>958167</v>
      </c>
      <c r="O141" s="43"/>
      <c r="P141" s="43">
        <v>4701413</v>
      </c>
      <c r="Q141" s="45"/>
    </row>
    <row r="142" spans="1:17" ht="12.75" customHeight="1">
      <c r="A142" s="171"/>
      <c r="B142" s="112"/>
      <c r="C142" s="113"/>
      <c r="D142" s="108"/>
      <c r="E142" s="109"/>
      <c r="F142" s="151"/>
      <c r="G142" s="151"/>
      <c r="H142" s="151"/>
      <c r="I142" s="152"/>
      <c r="J142" s="126"/>
      <c r="K142" s="57"/>
      <c r="L142" s="72"/>
      <c r="M142" s="117"/>
      <c r="N142" s="44"/>
      <c r="O142" s="44"/>
      <c r="P142" s="44"/>
      <c r="Q142" s="46"/>
    </row>
    <row r="143" spans="1:17" ht="12.75" customHeight="1">
      <c r="A143" s="171"/>
      <c r="B143" s="102" t="s">
        <v>9</v>
      </c>
      <c r="C143" s="103"/>
      <c r="D143" s="103"/>
      <c r="E143" s="3"/>
      <c r="F143" s="96" t="s">
        <v>17</v>
      </c>
      <c r="G143" s="97"/>
      <c r="H143" s="97"/>
      <c r="I143" s="98"/>
      <c r="J143" s="126"/>
      <c r="K143" s="57"/>
      <c r="L143" s="72"/>
      <c r="M143" s="117"/>
      <c r="N143" s="44"/>
      <c r="O143" s="44"/>
      <c r="P143" s="44"/>
      <c r="Q143" s="46"/>
    </row>
    <row r="144" spans="1:17" ht="12.75" customHeight="1">
      <c r="A144" s="171"/>
      <c r="B144" s="104"/>
      <c r="C144" s="105"/>
      <c r="D144" s="105"/>
      <c r="E144" s="4"/>
      <c r="F144" s="99"/>
      <c r="G144" s="100"/>
      <c r="H144" s="100"/>
      <c r="I144" s="101"/>
      <c r="J144" s="126"/>
      <c r="K144" s="57"/>
      <c r="L144" s="72"/>
      <c r="M144" s="117"/>
      <c r="N144" s="44"/>
      <c r="O144" s="44"/>
      <c r="P144" s="44"/>
      <c r="Q144" s="46"/>
    </row>
    <row r="145" spans="1:17" ht="12.75" customHeight="1">
      <c r="A145" s="171"/>
      <c r="B145" s="173" t="s">
        <v>10</v>
      </c>
      <c r="C145" s="174"/>
      <c r="D145" s="174"/>
      <c r="E145" s="114" t="s">
        <v>63</v>
      </c>
      <c r="F145" s="96" t="s">
        <v>65</v>
      </c>
      <c r="G145" s="97"/>
      <c r="H145" s="97"/>
      <c r="I145" s="98"/>
      <c r="J145" s="126"/>
      <c r="K145" s="57"/>
      <c r="L145" s="58">
        <v>2011</v>
      </c>
      <c r="M145" s="59">
        <f>SUM(N145:Q148)</f>
        <v>6415170</v>
      </c>
      <c r="N145" s="60">
        <v>1086088</v>
      </c>
      <c r="O145" s="60"/>
      <c r="P145" s="60">
        <v>5329082</v>
      </c>
      <c r="Q145" s="54"/>
    </row>
    <row r="146" spans="1:17" ht="12.75" customHeight="1">
      <c r="A146" s="171"/>
      <c r="B146" s="175"/>
      <c r="C146" s="176"/>
      <c r="D146" s="176"/>
      <c r="E146" s="115"/>
      <c r="F146" s="99"/>
      <c r="G146" s="100"/>
      <c r="H146" s="100"/>
      <c r="I146" s="101"/>
      <c r="J146" s="126"/>
      <c r="K146" s="57"/>
      <c r="L146" s="58"/>
      <c r="M146" s="59"/>
      <c r="N146" s="60"/>
      <c r="O146" s="60"/>
      <c r="P146" s="60"/>
      <c r="Q146" s="54"/>
    </row>
    <row r="147" spans="1:17" ht="12.75" customHeight="1">
      <c r="A147" s="171"/>
      <c r="B147" s="182" t="s">
        <v>11</v>
      </c>
      <c r="C147" s="183"/>
      <c r="D147" s="183"/>
      <c r="E147" s="114" t="s">
        <v>69</v>
      </c>
      <c r="F147" s="96" t="s">
        <v>68</v>
      </c>
      <c r="G147" s="97"/>
      <c r="H147" s="97"/>
      <c r="I147" s="98"/>
      <c r="J147" s="126"/>
      <c r="K147" s="57"/>
      <c r="L147" s="58"/>
      <c r="M147" s="59"/>
      <c r="N147" s="60"/>
      <c r="O147" s="60"/>
      <c r="P147" s="60"/>
      <c r="Q147" s="54"/>
    </row>
    <row r="148" spans="1:17" ht="12.75" customHeight="1">
      <c r="A148" s="171"/>
      <c r="B148" s="184"/>
      <c r="C148" s="185"/>
      <c r="D148" s="185"/>
      <c r="E148" s="115"/>
      <c r="F148" s="99"/>
      <c r="G148" s="100"/>
      <c r="H148" s="100"/>
      <c r="I148" s="101"/>
      <c r="J148" s="126"/>
      <c r="K148" s="57"/>
      <c r="L148" s="58"/>
      <c r="M148" s="59"/>
      <c r="N148" s="60"/>
      <c r="O148" s="60"/>
      <c r="P148" s="60"/>
      <c r="Q148" s="54"/>
    </row>
    <row r="149" spans="1:17" ht="12.75" customHeight="1">
      <c r="A149" s="171"/>
      <c r="B149" s="153" t="s">
        <v>12</v>
      </c>
      <c r="C149" s="154"/>
      <c r="D149" s="154"/>
      <c r="E149" s="114"/>
      <c r="F149" s="253"/>
      <c r="G149" s="254"/>
      <c r="H149" s="254"/>
      <c r="I149" s="255"/>
      <c r="J149" s="126"/>
      <c r="K149" s="57"/>
      <c r="L149" s="69">
        <v>2012</v>
      </c>
      <c r="M149" s="145">
        <f>SUM(N149:Q152)</f>
        <v>0</v>
      </c>
      <c r="N149" s="60"/>
      <c r="O149" s="60"/>
      <c r="P149" s="60"/>
      <c r="Q149" s="54"/>
    </row>
    <row r="150" spans="1:17" ht="12.75" customHeight="1">
      <c r="A150" s="171"/>
      <c r="B150" s="177"/>
      <c r="C150" s="178"/>
      <c r="D150" s="178"/>
      <c r="E150" s="147"/>
      <c r="F150" s="259"/>
      <c r="G150" s="260"/>
      <c r="H150" s="260"/>
      <c r="I150" s="261"/>
      <c r="J150" s="126"/>
      <c r="K150" s="57"/>
      <c r="L150" s="69"/>
      <c r="M150" s="145"/>
      <c r="N150" s="60"/>
      <c r="O150" s="60"/>
      <c r="P150" s="60"/>
      <c r="Q150" s="54"/>
    </row>
    <row r="151" spans="1:17" ht="12.75" customHeight="1">
      <c r="A151" s="171"/>
      <c r="B151" s="62"/>
      <c r="C151" s="62"/>
      <c r="D151" s="62"/>
      <c r="E151" s="62"/>
      <c r="F151" s="64" t="s">
        <v>67</v>
      </c>
      <c r="G151" s="64"/>
      <c r="H151" s="64"/>
      <c r="I151" s="64"/>
      <c r="J151" s="64"/>
      <c r="K151" s="64"/>
      <c r="L151" s="69"/>
      <c r="M151" s="145"/>
      <c r="N151" s="60"/>
      <c r="O151" s="60"/>
      <c r="P151" s="60"/>
      <c r="Q151" s="54"/>
    </row>
    <row r="152" spans="1:17" ht="12.75" customHeight="1" thickBot="1">
      <c r="A152" s="171"/>
      <c r="B152" s="62"/>
      <c r="C152" s="62"/>
      <c r="D152" s="62"/>
      <c r="E152" s="62"/>
      <c r="F152" s="64"/>
      <c r="G152" s="64"/>
      <c r="H152" s="64"/>
      <c r="I152" s="64"/>
      <c r="J152" s="64"/>
      <c r="K152" s="64"/>
      <c r="L152" s="70"/>
      <c r="M152" s="146"/>
      <c r="N152" s="61"/>
      <c r="O152" s="61"/>
      <c r="P152" s="61"/>
      <c r="Q152" s="55"/>
    </row>
    <row r="153" spans="1:17" ht="12.75" customHeight="1" thickTop="1">
      <c r="A153" s="171"/>
      <c r="B153" s="62"/>
      <c r="C153" s="62"/>
      <c r="D153" s="62"/>
      <c r="E153" s="62"/>
      <c r="F153" s="62" t="s">
        <v>36</v>
      </c>
      <c r="G153" s="65"/>
      <c r="H153" s="65"/>
      <c r="I153" s="65"/>
      <c r="J153" s="65"/>
      <c r="K153" s="66"/>
      <c r="L153" s="8"/>
      <c r="M153" s="22"/>
      <c r="N153" s="22"/>
      <c r="O153" s="22"/>
      <c r="P153" s="22"/>
      <c r="Q153" s="22"/>
    </row>
    <row r="154" spans="1:17" ht="12.75" customHeight="1" thickBot="1">
      <c r="A154" s="172"/>
      <c r="B154" s="63"/>
      <c r="C154" s="63"/>
      <c r="D154" s="63"/>
      <c r="E154" s="63"/>
      <c r="F154" s="67"/>
      <c r="G154" s="67"/>
      <c r="H154" s="67"/>
      <c r="I154" s="67"/>
      <c r="J154" s="67"/>
      <c r="K154" s="68"/>
      <c r="L154" s="8"/>
      <c r="M154" s="22"/>
      <c r="N154" s="22"/>
      <c r="O154" s="22"/>
      <c r="P154" s="22"/>
      <c r="Q154" s="22"/>
    </row>
    <row r="155" spans="1:17" ht="17.25" thickTop="1" thickBot="1">
      <c r="A155" s="7"/>
      <c r="B155" s="118"/>
      <c r="C155" s="118"/>
      <c r="D155" s="118"/>
      <c r="E155" s="118"/>
      <c r="F155" s="118"/>
      <c r="G155" s="118"/>
      <c r="H155" s="118"/>
      <c r="I155" s="118"/>
      <c r="J155" s="25"/>
      <c r="K155" s="31"/>
      <c r="L155" s="25"/>
      <c r="M155" s="23"/>
      <c r="N155" s="23"/>
      <c r="O155" s="23"/>
      <c r="P155" s="23"/>
      <c r="Q155" s="23"/>
    </row>
    <row r="156" spans="1:17" ht="12.75" customHeight="1" thickTop="1">
      <c r="A156" s="170">
        <f>A141+1</f>
        <v>10</v>
      </c>
      <c r="B156" s="110" t="s">
        <v>13</v>
      </c>
      <c r="C156" s="111"/>
      <c r="D156" s="106">
        <v>90007</v>
      </c>
      <c r="E156" s="107"/>
      <c r="F156" s="149" t="s">
        <v>62</v>
      </c>
      <c r="G156" s="149"/>
      <c r="H156" s="149"/>
      <c r="I156" s="150"/>
      <c r="J156" s="125" t="s">
        <v>37</v>
      </c>
      <c r="K156" s="56">
        <v>1145790</v>
      </c>
      <c r="L156" s="71">
        <v>2010</v>
      </c>
      <c r="M156" s="116">
        <f>SUM(N156:Q159)</f>
        <v>1120000</v>
      </c>
      <c r="N156" s="43">
        <v>168000</v>
      </c>
      <c r="O156" s="43"/>
      <c r="P156" s="43">
        <v>952000</v>
      </c>
      <c r="Q156" s="45"/>
    </row>
    <row r="157" spans="1:17" ht="12.75" customHeight="1">
      <c r="A157" s="171"/>
      <c r="B157" s="112"/>
      <c r="C157" s="113"/>
      <c r="D157" s="108"/>
      <c r="E157" s="109"/>
      <c r="F157" s="151"/>
      <c r="G157" s="151"/>
      <c r="H157" s="151"/>
      <c r="I157" s="152"/>
      <c r="J157" s="126"/>
      <c r="K157" s="57"/>
      <c r="L157" s="72"/>
      <c r="M157" s="117"/>
      <c r="N157" s="44"/>
      <c r="O157" s="44"/>
      <c r="P157" s="44"/>
      <c r="Q157" s="46"/>
    </row>
    <row r="158" spans="1:17" ht="12.75" customHeight="1">
      <c r="A158" s="171"/>
      <c r="B158" s="102" t="s">
        <v>9</v>
      </c>
      <c r="C158" s="103"/>
      <c r="D158" s="103"/>
      <c r="E158" s="3"/>
      <c r="F158" s="96" t="s">
        <v>17</v>
      </c>
      <c r="G158" s="97"/>
      <c r="H158" s="97"/>
      <c r="I158" s="98"/>
      <c r="J158" s="126"/>
      <c r="K158" s="57"/>
      <c r="L158" s="72"/>
      <c r="M158" s="117"/>
      <c r="N158" s="44"/>
      <c r="O158" s="44"/>
      <c r="P158" s="44"/>
      <c r="Q158" s="46"/>
    </row>
    <row r="159" spans="1:17" ht="12.75" customHeight="1">
      <c r="A159" s="171"/>
      <c r="B159" s="104"/>
      <c r="C159" s="105"/>
      <c r="D159" s="105"/>
      <c r="E159" s="4"/>
      <c r="F159" s="99"/>
      <c r="G159" s="100"/>
      <c r="H159" s="100"/>
      <c r="I159" s="101"/>
      <c r="J159" s="126"/>
      <c r="K159" s="57"/>
      <c r="L159" s="72"/>
      <c r="M159" s="117"/>
      <c r="N159" s="44"/>
      <c r="O159" s="44"/>
      <c r="P159" s="44"/>
      <c r="Q159" s="46"/>
    </row>
    <row r="160" spans="1:17" ht="12.75" customHeight="1">
      <c r="A160" s="171"/>
      <c r="B160" s="173" t="s">
        <v>10</v>
      </c>
      <c r="C160" s="174"/>
      <c r="D160" s="174"/>
      <c r="E160" s="114" t="s">
        <v>63</v>
      </c>
      <c r="F160" s="96" t="s">
        <v>65</v>
      </c>
      <c r="G160" s="97"/>
      <c r="H160" s="97"/>
      <c r="I160" s="98"/>
      <c r="J160" s="126"/>
      <c r="K160" s="57"/>
      <c r="L160" s="58">
        <v>2011</v>
      </c>
      <c r="M160" s="59">
        <f>SUM(N160:Q163)</f>
        <v>0</v>
      </c>
      <c r="N160" s="60"/>
      <c r="O160" s="60"/>
      <c r="P160" s="60"/>
      <c r="Q160" s="54"/>
    </row>
    <row r="161" spans="1:17" ht="12.75" customHeight="1">
      <c r="A161" s="171"/>
      <c r="B161" s="175"/>
      <c r="C161" s="176"/>
      <c r="D161" s="176"/>
      <c r="E161" s="115"/>
      <c r="F161" s="99"/>
      <c r="G161" s="100"/>
      <c r="H161" s="100"/>
      <c r="I161" s="101"/>
      <c r="J161" s="126"/>
      <c r="K161" s="57"/>
      <c r="L161" s="58"/>
      <c r="M161" s="59"/>
      <c r="N161" s="60"/>
      <c r="O161" s="60"/>
      <c r="P161" s="60"/>
      <c r="Q161" s="54"/>
    </row>
    <row r="162" spans="1:17" ht="12.75" customHeight="1">
      <c r="A162" s="171"/>
      <c r="B162" s="182" t="s">
        <v>11</v>
      </c>
      <c r="C162" s="183"/>
      <c r="D162" s="183"/>
      <c r="E162" s="114" t="s">
        <v>64</v>
      </c>
      <c r="F162" s="96" t="s">
        <v>66</v>
      </c>
      <c r="G162" s="97"/>
      <c r="H162" s="97"/>
      <c r="I162" s="98"/>
      <c r="J162" s="126"/>
      <c r="K162" s="57"/>
      <c r="L162" s="58"/>
      <c r="M162" s="59"/>
      <c r="N162" s="60"/>
      <c r="O162" s="60"/>
      <c r="P162" s="60"/>
      <c r="Q162" s="54"/>
    </row>
    <row r="163" spans="1:17" ht="12.75" customHeight="1">
      <c r="A163" s="171"/>
      <c r="B163" s="184"/>
      <c r="C163" s="185"/>
      <c r="D163" s="185"/>
      <c r="E163" s="115"/>
      <c r="F163" s="99"/>
      <c r="G163" s="100"/>
      <c r="H163" s="100"/>
      <c r="I163" s="101"/>
      <c r="J163" s="126"/>
      <c r="K163" s="57"/>
      <c r="L163" s="58"/>
      <c r="M163" s="59"/>
      <c r="N163" s="60"/>
      <c r="O163" s="60"/>
      <c r="P163" s="60"/>
      <c r="Q163" s="54"/>
    </row>
    <row r="164" spans="1:17" ht="12.75" customHeight="1">
      <c r="A164" s="171"/>
      <c r="B164" s="153" t="s">
        <v>12</v>
      </c>
      <c r="C164" s="154"/>
      <c r="D164" s="154"/>
      <c r="E164" s="114"/>
      <c r="F164" s="253"/>
      <c r="G164" s="254"/>
      <c r="H164" s="254"/>
      <c r="I164" s="255"/>
      <c r="J164" s="126"/>
      <c r="K164" s="57"/>
      <c r="L164" s="69">
        <v>2012</v>
      </c>
      <c r="M164" s="145">
        <f>SUM(N164:Q167)</f>
        <v>0</v>
      </c>
      <c r="N164" s="60"/>
      <c r="O164" s="60"/>
      <c r="P164" s="60"/>
      <c r="Q164" s="54"/>
    </row>
    <row r="165" spans="1:17" ht="12.75" customHeight="1">
      <c r="A165" s="171"/>
      <c r="B165" s="177"/>
      <c r="C165" s="178"/>
      <c r="D165" s="178"/>
      <c r="E165" s="147"/>
      <c r="F165" s="259"/>
      <c r="G165" s="260"/>
      <c r="H165" s="260"/>
      <c r="I165" s="261"/>
      <c r="J165" s="126"/>
      <c r="K165" s="57"/>
      <c r="L165" s="69"/>
      <c r="M165" s="145"/>
      <c r="N165" s="60"/>
      <c r="O165" s="60"/>
      <c r="P165" s="60"/>
      <c r="Q165" s="54"/>
    </row>
    <row r="166" spans="1:17" ht="12.75" customHeight="1">
      <c r="A166" s="171"/>
      <c r="B166" s="62"/>
      <c r="C166" s="62"/>
      <c r="D166" s="62"/>
      <c r="E166" s="62"/>
      <c r="F166" s="262" t="s">
        <v>61</v>
      </c>
      <c r="G166" s="262"/>
      <c r="H166" s="262"/>
      <c r="I166" s="262"/>
      <c r="J166" s="262"/>
      <c r="K166" s="262"/>
      <c r="L166" s="69"/>
      <c r="M166" s="145"/>
      <c r="N166" s="60"/>
      <c r="O166" s="60"/>
      <c r="P166" s="60"/>
      <c r="Q166" s="54"/>
    </row>
    <row r="167" spans="1:17" ht="12.75" customHeight="1" thickBot="1">
      <c r="A167" s="171"/>
      <c r="B167" s="62"/>
      <c r="C167" s="62"/>
      <c r="D167" s="62"/>
      <c r="E167" s="62"/>
      <c r="F167" s="262"/>
      <c r="G167" s="262"/>
      <c r="H167" s="262"/>
      <c r="I167" s="262"/>
      <c r="J167" s="262"/>
      <c r="K167" s="262"/>
      <c r="L167" s="70"/>
      <c r="M167" s="146"/>
      <c r="N167" s="61"/>
      <c r="O167" s="61"/>
      <c r="P167" s="61"/>
      <c r="Q167" s="55"/>
    </row>
    <row r="168" spans="1:17" ht="12.75" customHeight="1" thickTop="1">
      <c r="A168" s="171"/>
      <c r="B168" s="62"/>
      <c r="C168" s="62"/>
      <c r="D168" s="62"/>
      <c r="E168" s="62"/>
      <c r="F168" s="62" t="s">
        <v>36</v>
      </c>
      <c r="G168" s="65"/>
      <c r="H168" s="65"/>
      <c r="I168" s="65"/>
      <c r="J168" s="65"/>
      <c r="K168" s="66"/>
      <c r="L168" s="8"/>
      <c r="M168" s="22"/>
      <c r="N168" s="22"/>
      <c r="O168" s="22"/>
      <c r="P168" s="22"/>
      <c r="Q168" s="22"/>
    </row>
    <row r="169" spans="1:17" ht="12.75" customHeight="1" thickBot="1">
      <c r="A169" s="172"/>
      <c r="B169" s="63"/>
      <c r="C169" s="63"/>
      <c r="D169" s="63"/>
      <c r="E169" s="63"/>
      <c r="F169" s="67"/>
      <c r="G169" s="67"/>
      <c r="H169" s="67"/>
      <c r="I169" s="67"/>
      <c r="J169" s="67"/>
      <c r="K169" s="68"/>
      <c r="L169" s="8"/>
      <c r="M169" s="22"/>
      <c r="N169" s="22"/>
      <c r="O169" s="22"/>
      <c r="P169" s="22"/>
      <c r="Q169" s="22"/>
    </row>
    <row r="170" spans="1:17" ht="12.75" customHeight="1" thickTop="1" thickBot="1">
      <c r="A170" s="6"/>
      <c r="B170" s="19"/>
      <c r="C170" s="19"/>
      <c r="D170" s="24"/>
      <c r="E170" s="24"/>
      <c r="F170" s="27"/>
      <c r="G170" s="27"/>
      <c r="H170" s="27"/>
      <c r="I170" s="27"/>
      <c r="J170" s="27"/>
      <c r="K170" s="32"/>
      <c r="L170" s="8"/>
      <c r="M170" s="22"/>
      <c r="N170" s="22"/>
      <c r="O170" s="22"/>
      <c r="P170" s="22"/>
      <c r="Q170" s="22"/>
    </row>
    <row r="171" spans="1:17" ht="12.75" customHeight="1" thickTop="1">
      <c r="A171" s="170">
        <f>A156+1</f>
        <v>11</v>
      </c>
      <c r="B171" s="148" t="s">
        <v>13</v>
      </c>
      <c r="C171" s="283"/>
      <c r="D171" s="106">
        <v>85395</v>
      </c>
      <c r="E171" s="107"/>
      <c r="F171" s="149" t="s">
        <v>29</v>
      </c>
      <c r="G171" s="149"/>
      <c r="H171" s="149"/>
      <c r="I171" s="150"/>
      <c r="J171" s="125" t="s">
        <v>95</v>
      </c>
      <c r="K171" s="56">
        <v>171699</v>
      </c>
      <c r="L171" s="71">
        <v>2010</v>
      </c>
      <c r="M171" s="116">
        <f>SUM(N171:Q174)</f>
        <v>81950</v>
      </c>
      <c r="N171" s="43"/>
      <c r="O171" s="43"/>
      <c r="P171" s="43">
        <v>81950</v>
      </c>
      <c r="Q171" s="45"/>
    </row>
    <row r="172" spans="1:17" ht="12.75" customHeight="1">
      <c r="A172" s="171"/>
      <c r="B172" s="284"/>
      <c r="C172" s="285"/>
      <c r="D172" s="108"/>
      <c r="E172" s="109"/>
      <c r="F172" s="151"/>
      <c r="G172" s="151"/>
      <c r="H172" s="151"/>
      <c r="I172" s="152"/>
      <c r="J172" s="126"/>
      <c r="K172" s="57"/>
      <c r="L172" s="72"/>
      <c r="M172" s="117"/>
      <c r="N172" s="44"/>
      <c r="O172" s="44"/>
      <c r="P172" s="44"/>
      <c r="Q172" s="46"/>
    </row>
    <row r="173" spans="1:17" ht="12.75" customHeight="1">
      <c r="A173" s="171"/>
      <c r="B173" s="102" t="s">
        <v>9</v>
      </c>
      <c r="C173" s="103"/>
      <c r="D173" s="103"/>
      <c r="E173" s="3"/>
      <c r="F173" s="96" t="s">
        <v>46</v>
      </c>
      <c r="G173" s="97"/>
      <c r="H173" s="97"/>
      <c r="I173" s="98"/>
      <c r="J173" s="126"/>
      <c r="K173" s="57"/>
      <c r="L173" s="72"/>
      <c r="M173" s="117"/>
      <c r="N173" s="44"/>
      <c r="O173" s="44"/>
      <c r="P173" s="44"/>
      <c r="Q173" s="46"/>
    </row>
    <row r="174" spans="1:17" ht="12.75" customHeight="1">
      <c r="A174" s="171"/>
      <c r="B174" s="104"/>
      <c r="C174" s="105"/>
      <c r="D174" s="105"/>
      <c r="E174" s="4"/>
      <c r="F174" s="99"/>
      <c r="G174" s="100"/>
      <c r="H174" s="100"/>
      <c r="I174" s="101"/>
      <c r="J174" s="126"/>
      <c r="K174" s="57"/>
      <c r="L174" s="72"/>
      <c r="M174" s="117"/>
      <c r="N174" s="44"/>
      <c r="O174" s="44"/>
      <c r="P174" s="44"/>
      <c r="Q174" s="46"/>
    </row>
    <row r="175" spans="1:17" ht="12.75" customHeight="1">
      <c r="A175" s="171"/>
      <c r="B175" s="173" t="s">
        <v>10</v>
      </c>
      <c r="C175" s="174"/>
      <c r="D175" s="174"/>
      <c r="E175" s="114" t="s">
        <v>58</v>
      </c>
      <c r="F175" s="96" t="s">
        <v>54</v>
      </c>
      <c r="G175" s="97"/>
      <c r="H175" s="97"/>
      <c r="I175" s="98"/>
      <c r="J175" s="126"/>
      <c r="K175" s="57"/>
      <c r="L175" s="58">
        <v>2011</v>
      </c>
      <c r="M175" s="59">
        <f>SUM(N175:Q178)</f>
        <v>89749</v>
      </c>
      <c r="N175" s="60"/>
      <c r="O175" s="60"/>
      <c r="P175" s="60">
        <v>89749</v>
      </c>
      <c r="Q175" s="54"/>
    </row>
    <row r="176" spans="1:17" ht="12.75" customHeight="1">
      <c r="A176" s="171"/>
      <c r="B176" s="175"/>
      <c r="C176" s="176"/>
      <c r="D176" s="176"/>
      <c r="E176" s="115"/>
      <c r="F176" s="99"/>
      <c r="G176" s="100"/>
      <c r="H176" s="100"/>
      <c r="I176" s="101"/>
      <c r="J176" s="126"/>
      <c r="K176" s="57"/>
      <c r="L176" s="58"/>
      <c r="M176" s="59"/>
      <c r="N176" s="60"/>
      <c r="O176" s="60"/>
      <c r="P176" s="60"/>
      <c r="Q176" s="54"/>
    </row>
    <row r="177" spans="1:17" ht="12.75" customHeight="1">
      <c r="A177" s="171"/>
      <c r="B177" s="182" t="s">
        <v>11</v>
      </c>
      <c r="C177" s="183"/>
      <c r="D177" s="183"/>
      <c r="E177" s="114" t="s">
        <v>59</v>
      </c>
      <c r="F177" s="253" t="s">
        <v>55</v>
      </c>
      <c r="G177" s="254"/>
      <c r="H177" s="254"/>
      <c r="I177" s="255"/>
      <c r="J177" s="126"/>
      <c r="K177" s="57"/>
      <c r="L177" s="58"/>
      <c r="M177" s="59"/>
      <c r="N177" s="60"/>
      <c r="O177" s="60"/>
      <c r="P177" s="60"/>
      <c r="Q177" s="54"/>
    </row>
    <row r="178" spans="1:17" ht="12.75" customHeight="1">
      <c r="A178" s="171"/>
      <c r="B178" s="184"/>
      <c r="C178" s="185"/>
      <c r="D178" s="185"/>
      <c r="E178" s="115"/>
      <c r="F178" s="256"/>
      <c r="G178" s="257"/>
      <c r="H178" s="257"/>
      <c r="I178" s="258"/>
      <c r="J178" s="126"/>
      <c r="K178" s="57"/>
      <c r="L178" s="58"/>
      <c r="M178" s="59"/>
      <c r="N178" s="60"/>
      <c r="O178" s="60"/>
      <c r="P178" s="60"/>
      <c r="Q178" s="54"/>
    </row>
    <row r="179" spans="1:17" ht="12.75" customHeight="1">
      <c r="A179" s="171"/>
      <c r="B179" s="153" t="s">
        <v>12</v>
      </c>
      <c r="C179" s="154"/>
      <c r="D179" s="154"/>
      <c r="E179" s="114" t="s">
        <v>60</v>
      </c>
      <c r="F179" s="253" t="s">
        <v>56</v>
      </c>
      <c r="G179" s="254"/>
      <c r="H179" s="254"/>
      <c r="I179" s="255"/>
      <c r="J179" s="126"/>
      <c r="K179" s="57"/>
      <c r="L179" s="69">
        <v>2012</v>
      </c>
      <c r="M179" s="145">
        <f>SUM(N179:Q182)</f>
        <v>0</v>
      </c>
      <c r="N179" s="60"/>
      <c r="O179" s="60"/>
      <c r="P179" s="60"/>
      <c r="Q179" s="54"/>
    </row>
    <row r="180" spans="1:17" ht="12.75" customHeight="1">
      <c r="A180" s="171"/>
      <c r="B180" s="177"/>
      <c r="C180" s="178"/>
      <c r="D180" s="178"/>
      <c r="E180" s="147"/>
      <c r="F180" s="259"/>
      <c r="G180" s="260"/>
      <c r="H180" s="260"/>
      <c r="I180" s="261"/>
      <c r="J180" s="126"/>
      <c r="K180" s="57"/>
      <c r="L180" s="69"/>
      <c r="M180" s="145"/>
      <c r="N180" s="60"/>
      <c r="O180" s="60"/>
      <c r="P180" s="60"/>
      <c r="Q180" s="54"/>
    </row>
    <row r="181" spans="1:17" ht="12.75" customHeight="1">
      <c r="A181" s="171"/>
      <c r="B181" s="62"/>
      <c r="C181" s="62"/>
      <c r="D181" s="62"/>
      <c r="E181" s="62"/>
      <c r="F181" s="64" t="s">
        <v>96</v>
      </c>
      <c r="G181" s="64"/>
      <c r="H181" s="64"/>
      <c r="I181" s="64"/>
      <c r="J181" s="64"/>
      <c r="K181" s="64"/>
      <c r="L181" s="69"/>
      <c r="M181" s="145"/>
      <c r="N181" s="60"/>
      <c r="O181" s="60"/>
      <c r="P181" s="60"/>
      <c r="Q181" s="54"/>
    </row>
    <row r="182" spans="1:17" ht="12.75" customHeight="1" thickBot="1">
      <c r="A182" s="171"/>
      <c r="B182" s="62"/>
      <c r="C182" s="62"/>
      <c r="D182" s="62"/>
      <c r="E182" s="62"/>
      <c r="F182" s="64"/>
      <c r="G182" s="64"/>
      <c r="H182" s="64"/>
      <c r="I182" s="64"/>
      <c r="J182" s="64"/>
      <c r="K182" s="64"/>
      <c r="L182" s="70"/>
      <c r="M182" s="146"/>
      <c r="N182" s="61"/>
      <c r="O182" s="61"/>
      <c r="P182" s="61"/>
      <c r="Q182" s="55"/>
    </row>
    <row r="183" spans="1:17" ht="12.75" customHeight="1" thickTop="1">
      <c r="A183" s="171"/>
      <c r="B183" s="62"/>
      <c r="C183" s="62"/>
      <c r="D183" s="62"/>
      <c r="E183" s="62"/>
      <c r="F183" s="62" t="s">
        <v>53</v>
      </c>
      <c r="G183" s="65"/>
      <c r="H183" s="65"/>
      <c r="I183" s="65"/>
      <c r="J183" s="65"/>
      <c r="K183" s="66"/>
      <c r="L183" s="8"/>
      <c r="M183" s="22"/>
      <c r="N183" s="22"/>
      <c r="O183" s="22"/>
      <c r="P183" s="22"/>
      <c r="Q183" s="22"/>
    </row>
    <row r="184" spans="1:17" ht="12.75" customHeight="1" thickBot="1">
      <c r="A184" s="172"/>
      <c r="B184" s="63"/>
      <c r="C184" s="63"/>
      <c r="D184" s="63"/>
      <c r="E184" s="63"/>
      <c r="F184" s="67"/>
      <c r="G184" s="67"/>
      <c r="H184" s="67"/>
      <c r="I184" s="67"/>
      <c r="J184" s="67"/>
      <c r="K184" s="68"/>
      <c r="L184" s="8"/>
      <c r="M184" s="22"/>
      <c r="N184" s="22"/>
      <c r="O184" s="22"/>
      <c r="P184" s="22"/>
      <c r="Q184" s="22"/>
    </row>
    <row r="185" spans="1:17" ht="12.75" customHeight="1" thickTop="1" thickBot="1">
      <c r="A185" s="6"/>
      <c r="B185" s="19"/>
      <c r="C185" s="19"/>
      <c r="D185" s="24"/>
      <c r="E185" s="24"/>
      <c r="F185" s="27"/>
      <c r="G185" s="27"/>
      <c r="H185" s="27"/>
      <c r="I185" s="27"/>
      <c r="J185" s="27"/>
      <c r="K185" s="32"/>
      <c r="L185" s="8"/>
      <c r="M185" s="22"/>
      <c r="N185" s="22"/>
      <c r="O185" s="22"/>
      <c r="P185" s="22"/>
      <c r="Q185" s="22"/>
    </row>
    <row r="186" spans="1:17" ht="12.75" customHeight="1" thickTop="1">
      <c r="A186" s="170">
        <f>A171+1</f>
        <v>12</v>
      </c>
      <c r="B186" s="148" t="s">
        <v>13</v>
      </c>
      <c r="C186" s="283"/>
      <c r="D186" s="106">
        <v>85395</v>
      </c>
      <c r="E186" s="107"/>
      <c r="F186" s="149" t="s">
        <v>29</v>
      </c>
      <c r="G186" s="149"/>
      <c r="H186" s="149"/>
      <c r="I186" s="150"/>
      <c r="J186" s="125" t="s">
        <v>95</v>
      </c>
      <c r="K186" s="56">
        <v>201615</v>
      </c>
      <c r="L186" s="71">
        <v>2010</v>
      </c>
      <c r="M186" s="116">
        <f>SUM(N186:Q189)</f>
        <v>151315</v>
      </c>
      <c r="N186" s="286"/>
      <c r="O186" s="43">
        <v>22697</v>
      </c>
      <c r="P186" s="43">
        <v>128618</v>
      </c>
      <c r="Q186" s="288"/>
    </row>
    <row r="187" spans="1:17" ht="12.75" customHeight="1">
      <c r="A187" s="171"/>
      <c r="B187" s="284"/>
      <c r="C187" s="285"/>
      <c r="D187" s="108"/>
      <c r="E187" s="109"/>
      <c r="F187" s="151"/>
      <c r="G187" s="151"/>
      <c r="H187" s="151"/>
      <c r="I187" s="152"/>
      <c r="J187" s="126"/>
      <c r="K187" s="57"/>
      <c r="L187" s="72"/>
      <c r="M187" s="117"/>
      <c r="N187" s="287"/>
      <c r="O187" s="44"/>
      <c r="P187" s="44"/>
      <c r="Q187" s="289"/>
    </row>
    <row r="188" spans="1:17" ht="12.75" customHeight="1">
      <c r="A188" s="171"/>
      <c r="B188" s="102" t="s">
        <v>9</v>
      </c>
      <c r="C188" s="103"/>
      <c r="D188" s="103"/>
      <c r="E188" s="3"/>
      <c r="F188" s="96" t="s">
        <v>46</v>
      </c>
      <c r="G188" s="97"/>
      <c r="H188" s="97"/>
      <c r="I188" s="98"/>
      <c r="J188" s="126"/>
      <c r="K188" s="57"/>
      <c r="L188" s="72"/>
      <c r="M188" s="117"/>
      <c r="N188" s="287"/>
      <c r="O188" s="44"/>
      <c r="P188" s="44"/>
      <c r="Q188" s="289"/>
    </row>
    <row r="189" spans="1:17" ht="12.75" customHeight="1">
      <c r="A189" s="171"/>
      <c r="B189" s="104"/>
      <c r="C189" s="105"/>
      <c r="D189" s="105"/>
      <c r="E189" s="4"/>
      <c r="F189" s="99"/>
      <c r="G189" s="100"/>
      <c r="H189" s="100"/>
      <c r="I189" s="101"/>
      <c r="J189" s="126"/>
      <c r="K189" s="57"/>
      <c r="L189" s="72"/>
      <c r="M189" s="117"/>
      <c r="N189" s="287"/>
      <c r="O189" s="44"/>
      <c r="P189" s="44"/>
      <c r="Q189" s="289"/>
    </row>
    <row r="190" spans="1:17" ht="12.75" customHeight="1">
      <c r="A190" s="171"/>
      <c r="B190" s="173" t="s">
        <v>10</v>
      </c>
      <c r="C190" s="174"/>
      <c r="D190" s="174"/>
      <c r="E190" s="114" t="s">
        <v>97</v>
      </c>
      <c r="F190" s="96" t="s">
        <v>98</v>
      </c>
      <c r="G190" s="97"/>
      <c r="H190" s="97"/>
      <c r="I190" s="98"/>
      <c r="J190" s="126"/>
      <c r="K190" s="57"/>
      <c r="L190" s="58">
        <v>2011</v>
      </c>
      <c r="M190" s="59">
        <f>SUM(N190:Q193)</f>
        <v>50300</v>
      </c>
      <c r="N190" s="290"/>
      <c r="O190" s="60">
        <v>7545</v>
      </c>
      <c r="P190" s="60">
        <v>42755</v>
      </c>
      <c r="Q190" s="291"/>
    </row>
    <row r="191" spans="1:17" ht="12.75" customHeight="1">
      <c r="A191" s="171"/>
      <c r="B191" s="175"/>
      <c r="C191" s="176"/>
      <c r="D191" s="176"/>
      <c r="E191" s="115"/>
      <c r="F191" s="99"/>
      <c r="G191" s="100"/>
      <c r="H191" s="100"/>
      <c r="I191" s="101"/>
      <c r="J191" s="126"/>
      <c r="K191" s="57"/>
      <c r="L191" s="58"/>
      <c r="M191" s="59"/>
      <c r="N191" s="290"/>
      <c r="O191" s="60"/>
      <c r="P191" s="60"/>
      <c r="Q191" s="291"/>
    </row>
    <row r="192" spans="1:17" ht="12.75" customHeight="1">
      <c r="A192" s="171"/>
      <c r="B192" s="182" t="s">
        <v>11</v>
      </c>
      <c r="C192" s="183"/>
      <c r="D192" s="183"/>
      <c r="E192" s="114" t="s">
        <v>99</v>
      </c>
      <c r="F192" s="253" t="s">
        <v>100</v>
      </c>
      <c r="G192" s="254"/>
      <c r="H192" s="254"/>
      <c r="I192" s="255"/>
      <c r="J192" s="126"/>
      <c r="K192" s="57"/>
      <c r="L192" s="58"/>
      <c r="M192" s="59"/>
      <c r="N192" s="290"/>
      <c r="O192" s="60"/>
      <c r="P192" s="60"/>
      <c r="Q192" s="291"/>
    </row>
    <row r="193" spans="1:17" ht="12.75" customHeight="1">
      <c r="A193" s="171"/>
      <c r="B193" s="184"/>
      <c r="C193" s="185"/>
      <c r="D193" s="185"/>
      <c r="E193" s="115"/>
      <c r="F193" s="256"/>
      <c r="G193" s="257"/>
      <c r="H193" s="257"/>
      <c r="I193" s="258"/>
      <c r="J193" s="126"/>
      <c r="K193" s="57"/>
      <c r="L193" s="58"/>
      <c r="M193" s="59"/>
      <c r="N193" s="290"/>
      <c r="O193" s="60"/>
      <c r="P193" s="60"/>
      <c r="Q193" s="291"/>
    </row>
    <row r="194" spans="1:17" ht="12.75" customHeight="1">
      <c r="A194" s="171"/>
      <c r="B194" s="153" t="s">
        <v>12</v>
      </c>
      <c r="C194" s="154"/>
      <c r="D194" s="154"/>
      <c r="E194" s="114" t="s">
        <v>101</v>
      </c>
      <c r="F194" s="253" t="s">
        <v>102</v>
      </c>
      <c r="G194" s="254"/>
      <c r="H194" s="254"/>
      <c r="I194" s="255"/>
      <c r="J194" s="126"/>
      <c r="K194" s="57"/>
      <c r="L194" s="69">
        <v>2012</v>
      </c>
      <c r="M194" s="145">
        <f>SUM(N194:Q197)</f>
        <v>0</v>
      </c>
      <c r="N194" s="60"/>
      <c r="O194" s="247"/>
      <c r="P194" s="247"/>
      <c r="Q194" s="54"/>
    </row>
    <row r="195" spans="1:17" ht="12.75" customHeight="1">
      <c r="A195" s="171"/>
      <c r="B195" s="177"/>
      <c r="C195" s="178"/>
      <c r="D195" s="178"/>
      <c r="E195" s="147"/>
      <c r="F195" s="259"/>
      <c r="G195" s="260"/>
      <c r="H195" s="260"/>
      <c r="I195" s="261"/>
      <c r="J195" s="126"/>
      <c r="K195" s="57"/>
      <c r="L195" s="69"/>
      <c r="M195" s="145"/>
      <c r="N195" s="60"/>
      <c r="O195" s="60"/>
      <c r="P195" s="60"/>
      <c r="Q195" s="54"/>
    </row>
    <row r="196" spans="1:17" ht="12.75" customHeight="1">
      <c r="A196" s="171"/>
      <c r="B196" s="62"/>
      <c r="C196" s="62"/>
      <c r="D196" s="62"/>
      <c r="E196" s="62"/>
      <c r="F196" s="64" t="s">
        <v>103</v>
      </c>
      <c r="G196" s="64"/>
      <c r="H196" s="64"/>
      <c r="I196" s="64"/>
      <c r="J196" s="64"/>
      <c r="K196" s="64"/>
      <c r="L196" s="69"/>
      <c r="M196" s="145"/>
      <c r="N196" s="60"/>
      <c r="O196" s="60"/>
      <c r="P196" s="60"/>
      <c r="Q196" s="54"/>
    </row>
    <row r="197" spans="1:17" ht="12.75" customHeight="1" thickBot="1">
      <c r="A197" s="171"/>
      <c r="B197" s="62"/>
      <c r="C197" s="62"/>
      <c r="D197" s="62"/>
      <c r="E197" s="62"/>
      <c r="F197" s="64"/>
      <c r="G197" s="64"/>
      <c r="H197" s="64"/>
      <c r="I197" s="64"/>
      <c r="J197" s="64"/>
      <c r="K197" s="64"/>
      <c r="L197" s="70"/>
      <c r="M197" s="146"/>
      <c r="N197" s="61"/>
      <c r="O197" s="61"/>
      <c r="P197" s="61"/>
      <c r="Q197" s="55"/>
    </row>
    <row r="198" spans="1:17" ht="12.75" customHeight="1" thickTop="1">
      <c r="A198" s="171"/>
      <c r="B198" s="62"/>
      <c r="C198" s="62"/>
      <c r="D198" s="62"/>
      <c r="E198" s="62"/>
      <c r="F198" s="62" t="s">
        <v>53</v>
      </c>
      <c r="G198" s="65"/>
      <c r="H198" s="65"/>
      <c r="I198" s="65"/>
      <c r="J198" s="65"/>
      <c r="K198" s="66"/>
      <c r="L198" s="8"/>
      <c r="M198" s="22"/>
      <c r="N198" s="22"/>
      <c r="O198" s="22"/>
      <c r="P198" s="22"/>
      <c r="Q198" s="22"/>
    </row>
    <row r="199" spans="1:17" ht="12.75" customHeight="1" thickBot="1">
      <c r="A199" s="172"/>
      <c r="B199" s="63"/>
      <c r="C199" s="63"/>
      <c r="D199" s="63"/>
      <c r="E199" s="63"/>
      <c r="F199" s="67"/>
      <c r="G199" s="67"/>
      <c r="H199" s="67"/>
      <c r="I199" s="67"/>
      <c r="J199" s="67"/>
      <c r="K199" s="68"/>
      <c r="L199" s="8"/>
      <c r="M199" s="22"/>
      <c r="N199" s="22"/>
      <c r="O199" s="22"/>
      <c r="P199" s="22"/>
      <c r="Q199" s="22"/>
    </row>
    <row r="200" spans="1:17" ht="12.75" customHeight="1" thickTop="1" thickBot="1">
      <c r="A200" s="6"/>
      <c r="B200" s="19"/>
      <c r="C200" s="19"/>
      <c r="D200" s="24"/>
      <c r="E200" s="24"/>
      <c r="F200" s="27"/>
      <c r="G200" s="27"/>
      <c r="H200" s="27"/>
      <c r="I200" s="27"/>
      <c r="J200" s="27"/>
      <c r="K200" s="32"/>
      <c r="L200" s="8"/>
      <c r="M200" s="22"/>
      <c r="N200" s="22"/>
      <c r="O200" s="22"/>
      <c r="P200" s="22"/>
      <c r="Q200" s="22"/>
    </row>
    <row r="201" spans="1:17" ht="12.75" customHeight="1" thickTop="1">
      <c r="A201" s="170">
        <f>A186+1</f>
        <v>13</v>
      </c>
      <c r="B201" s="148" t="s">
        <v>13</v>
      </c>
      <c r="C201" s="283"/>
      <c r="D201" s="106">
        <v>85395</v>
      </c>
      <c r="E201" s="107"/>
      <c r="F201" s="149" t="s">
        <v>29</v>
      </c>
      <c r="G201" s="149"/>
      <c r="H201" s="149"/>
      <c r="I201" s="150"/>
      <c r="J201" s="125" t="s">
        <v>95</v>
      </c>
      <c r="K201" s="56">
        <v>181638</v>
      </c>
      <c r="L201" s="71">
        <v>2010</v>
      </c>
      <c r="M201" s="116">
        <f>SUM(N201:Q204)</f>
        <v>181638</v>
      </c>
      <c r="N201" s="43"/>
      <c r="O201" s="43"/>
      <c r="P201" s="43">
        <v>181638</v>
      </c>
      <c r="Q201" s="45"/>
    </row>
    <row r="202" spans="1:17" ht="12.75" customHeight="1">
      <c r="A202" s="171"/>
      <c r="B202" s="284"/>
      <c r="C202" s="285"/>
      <c r="D202" s="108"/>
      <c r="E202" s="109"/>
      <c r="F202" s="151"/>
      <c r="G202" s="151"/>
      <c r="H202" s="151"/>
      <c r="I202" s="152"/>
      <c r="J202" s="126"/>
      <c r="K202" s="57"/>
      <c r="L202" s="72"/>
      <c r="M202" s="117"/>
      <c r="N202" s="44"/>
      <c r="O202" s="44"/>
      <c r="P202" s="44"/>
      <c r="Q202" s="46"/>
    </row>
    <row r="203" spans="1:17" ht="12.75" customHeight="1">
      <c r="A203" s="171"/>
      <c r="B203" s="102" t="s">
        <v>9</v>
      </c>
      <c r="C203" s="103"/>
      <c r="D203" s="103"/>
      <c r="E203" s="3"/>
      <c r="F203" s="96" t="s">
        <v>106</v>
      </c>
      <c r="G203" s="97"/>
      <c r="H203" s="97"/>
      <c r="I203" s="98"/>
      <c r="J203" s="126"/>
      <c r="K203" s="57"/>
      <c r="L203" s="72"/>
      <c r="M203" s="117"/>
      <c r="N203" s="44"/>
      <c r="O203" s="44"/>
      <c r="P203" s="44"/>
      <c r="Q203" s="46"/>
    </row>
    <row r="204" spans="1:17" ht="12.75" customHeight="1">
      <c r="A204" s="171"/>
      <c r="B204" s="104"/>
      <c r="C204" s="105"/>
      <c r="D204" s="105"/>
      <c r="E204" s="4"/>
      <c r="F204" s="99"/>
      <c r="G204" s="100"/>
      <c r="H204" s="100"/>
      <c r="I204" s="101"/>
      <c r="J204" s="126"/>
      <c r="K204" s="57"/>
      <c r="L204" s="72"/>
      <c r="M204" s="117"/>
      <c r="N204" s="44"/>
      <c r="O204" s="44"/>
      <c r="P204" s="44"/>
      <c r="Q204" s="46"/>
    </row>
    <row r="205" spans="1:17" ht="12.75" customHeight="1">
      <c r="A205" s="171"/>
      <c r="B205" s="173" t="s">
        <v>10</v>
      </c>
      <c r="C205" s="174"/>
      <c r="D205" s="174"/>
      <c r="E205" s="114"/>
      <c r="F205" s="96"/>
      <c r="G205" s="97"/>
      <c r="H205" s="97"/>
      <c r="I205" s="98"/>
      <c r="J205" s="126"/>
      <c r="K205" s="57"/>
      <c r="L205" s="58">
        <v>2011</v>
      </c>
      <c r="M205" s="59">
        <f>SUM(N205:Q208)</f>
        <v>0</v>
      </c>
      <c r="N205" s="60"/>
      <c r="O205" s="60"/>
      <c r="P205" s="60"/>
      <c r="Q205" s="54"/>
    </row>
    <row r="206" spans="1:17" ht="12.75" customHeight="1">
      <c r="A206" s="171"/>
      <c r="B206" s="175"/>
      <c r="C206" s="176"/>
      <c r="D206" s="176"/>
      <c r="E206" s="115"/>
      <c r="F206" s="99"/>
      <c r="G206" s="100"/>
      <c r="H206" s="100"/>
      <c r="I206" s="101"/>
      <c r="J206" s="126"/>
      <c r="K206" s="57"/>
      <c r="L206" s="58"/>
      <c r="M206" s="59"/>
      <c r="N206" s="60"/>
      <c r="O206" s="60"/>
      <c r="P206" s="60"/>
      <c r="Q206" s="54"/>
    </row>
    <row r="207" spans="1:17" ht="12.75" customHeight="1">
      <c r="A207" s="171"/>
      <c r="B207" s="182" t="s">
        <v>11</v>
      </c>
      <c r="C207" s="183"/>
      <c r="D207" s="183"/>
      <c r="E207" s="114"/>
      <c r="F207" s="253"/>
      <c r="G207" s="254"/>
      <c r="H207" s="254"/>
      <c r="I207" s="255"/>
      <c r="J207" s="126"/>
      <c r="K207" s="57"/>
      <c r="L207" s="58"/>
      <c r="M207" s="59"/>
      <c r="N207" s="60"/>
      <c r="O207" s="60"/>
      <c r="P207" s="60"/>
      <c r="Q207" s="54"/>
    </row>
    <row r="208" spans="1:17" ht="12.75" customHeight="1">
      <c r="A208" s="171"/>
      <c r="B208" s="184"/>
      <c r="C208" s="185"/>
      <c r="D208" s="185"/>
      <c r="E208" s="115"/>
      <c r="F208" s="256"/>
      <c r="G208" s="257"/>
      <c r="H208" s="257"/>
      <c r="I208" s="258"/>
      <c r="J208" s="126"/>
      <c r="K208" s="57"/>
      <c r="L208" s="58"/>
      <c r="M208" s="59"/>
      <c r="N208" s="60"/>
      <c r="O208" s="60"/>
      <c r="P208" s="60"/>
      <c r="Q208" s="54"/>
    </row>
    <row r="209" spans="1:17" ht="12.75" customHeight="1">
      <c r="A209" s="171"/>
      <c r="B209" s="153" t="s">
        <v>12</v>
      </c>
      <c r="C209" s="154"/>
      <c r="D209" s="154"/>
      <c r="E209" s="114"/>
      <c r="F209" s="253"/>
      <c r="G209" s="254"/>
      <c r="H209" s="254"/>
      <c r="I209" s="255"/>
      <c r="J209" s="126"/>
      <c r="K209" s="57"/>
      <c r="L209" s="69">
        <v>2012</v>
      </c>
      <c r="M209" s="145">
        <f>SUM(N209:Q212)</f>
        <v>0</v>
      </c>
      <c r="N209" s="60"/>
      <c r="O209" s="60"/>
      <c r="P209" s="60"/>
      <c r="Q209" s="54"/>
    </row>
    <row r="210" spans="1:17" ht="12.75" customHeight="1">
      <c r="A210" s="171"/>
      <c r="B210" s="177"/>
      <c r="C210" s="178"/>
      <c r="D210" s="178"/>
      <c r="E210" s="147"/>
      <c r="F210" s="259"/>
      <c r="G210" s="260"/>
      <c r="H210" s="260"/>
      <c r="I210" s="261"/>
      <c r="J210" s="126"/>
      <c r="K210" s="57"/>
      <c r="L210" s="69"/>
      <c r="M210" s="145"/>
      <c r="N210" s="60"/>
      <c r="O210" s="60"/>
      <c r="P210" s="60"/>
      <c r="Q210" s="54"/>
    </row>
    <row r="211" spans="1:17" ht="12.75" customHeight="1">
      <c r="A211" s="171"/>
      <c r="B211" s="62"/>
      <c r="C211" s="62"/>
      <c r="D211" s="62"/>
      <c r="E211" s="62"/>
      <c r="F211" s="64" t="s">
        <v>104</v>
      </c>
      <c r="G211" s="64"/>
      <c r="H211" s="64"/>
      <c r="I211" s="64"/>
      <c r="J211" s="64"/>
      <c r="K211" s="64"/>
      <c r="L211" s="69"/>
      <c r="M211" s="145"/>
      <c r="N211" s="60"/>
      <c r="O211" s="60"/>
      <c r="P211" s="60"/>
      <c r="Q211" s="54"/>
    </row>
    <row r="212" spans="1:17" ht="12.75" customHeight="1" thickBot="1">
      <c r="A212" s="171"/>
      <c r="B212" s="62"/>
      <c r="C212" s="62"/>
      <c r="D212" s="62"/>
      <c r="E212" s="62"/>
      <c r="F212" s="64"/>
      <c r="G212" s="64"/>
      <c r="H212" s="64"/>
      <c r="I212" s="64"/>
      <c r="J212" s="64"/>
      <c r="K212" s="64"/>
      <c r="L212" s="70"/>
      <c r="M212" s="146"/>
      <c r="N212" s="61"/>
      <c r="O212" s="61"/>
      <c r="P212" s="61"/>
      <c r="Q212" s="55"/>
    </row>
    <row r="213" spans="1:17" ht="12.75" customHeight="1" thickTop="1">
      <c r="A213" s="171"/>
      <c r="B213" s="62"/>
      <c r="C213" s="62"/>
      <c r="D213" s="62"/>
      <c r="E213" s="62"/>
      <c r="F213" s="62" t="s">
        <v>53</v>
      </c>
      <c r="G213" s="65"/>
      <c r="H213" s="65"/>
      <c r="I213" s="65"/>
      <c r="J213" s="65"/>
      <c r="K213" s="66"/>
      <c r="L213" s="8"/>
      <c r="M213" s="22"/>
      <c r="N213" s="22"/>
      <c r="O213" s="22"/>
      <c r="P213" s="22"/>
      <c r="Q213" s="22"/>
    </row>
    <row r="214" spans="1:17" ht="12.75" customHeight="1" thickBot="1">
      <c r="A214" s="172"/>
      <c r="B214" s="63"/>
      <c r="C214" s="63"/>
      <c r="D214" s="63"/>
      <c r="E214" s="63"/>
      <c r="F214" s="67"/>
      <c r="G214" s="67"/>
      <c r="H214" s="67"/>
      <c r="I214" s="67"/>
      <c r="J214" s="67"/>
      <c r="K214" s="68"/>
      <c r="L214" s="8"/>
      <c r="M214" s="22"/>
      <c r="N214" s="22"/>
      <c r="O214" s="22"/>
      <c r="P214" s="22"/>
      <c r="Q214" s="22"/>
    </row>
    <row r="215" spans="1:17" ht="12.75" customHeight="1" thickTop="1" thickBot="1">
      <c r="A215" s="6"/>
      <c r="B215" s="19"/>
      <c r="C215" s="19"/>
      <c r="D215" s="24"/>
      <c r="E215" s="24"/>
      <c r="F215" s="27"/>
      <c r="G215" s="27"/>
      <c r="H215" s="27"/>
      <c r="I215" s="27"/>
      <c r="J215" s="27"/>
      <c r="K215" s="32"/>
      <c r="L215" s="8"/>
      <c r="M215" s="22"/>
      <c r="N215" s="22"/>
      <c r="O215" s="22"/>
      <c r="P215" s="22"/>
      <c r="Q215" s="22"/>
    </row>
    <row r="216" spans="1:17" ht="12.75" customHeight="1" thickTop="1">
      <c r="A216" s="170">
        <f>A201+1</f>
        <v>14</v>
      </c>
      <c r="B216" s="148" t="s">
        <v>13</v>
      </c>
      <c r="C216" s="283"/>
      <c r="D216" s="106">
        <v>85395</v>
      </c>
      <c r="E216" s="107"/>
      <c r="F216" s="149" t="s">
        <v>29</v>
      </c>
      <c r="G216" s="149"/>
      <c r="H216" s="149"/>
      <c r="I216" s="150"/>
      <c r="J216" s="125" t="s">
        <v>95</v>
      </c>
      <c r="K216" s="56">
        <v>1317290</v>
      </c>
      <c r="L216" s="71">
        <v>2010</v>
      </c>
      <c r="M216" s="116">
        <f>SUM(N216:Q219)</f>
        <v>1173960</v>
      </c>
      <c r="N216" s="286"/>
      <c r="O216" s="43">
        <v>176094</v>
      </c>
      <c r="P216" s="43">
        <v>997866</v>
      </c>
      <c r="Q216" s="288"/>
    </row>
    <row r="217" spans="1:17" ht="12.75" customHeight="1">
      <c r="A217" s="171"/>
      <c r="B217" s="284"/>
      <c r="C217" s="285"/>
      <c r="D217" s="108"/>
      <c r="E217" s="109"/>
      <c r="F217" s="151"/>
      <c r="G217" s="151"/>
      <c r="H217" s="151"/>
      <c r="I217" s="152"/>
      <c r="J217" s="126"/>
      <c r="K217" s="57"/>
      <c r="L217" s="72"/>
      <c r="M217" s="117"/>
      <c r="N217" s="287"/>
      <c r="O217" s="44"/>
      <c r="P217" s="44"/>
      <c r="Q217" s="289"/>
    </row>
    <row r="218" spans="1:17" ht="12.75" customHeight="1">
      <c r="A218" s="171"/>
      <c r="B218" s="102" t="s">
        <v>9</v>
      </c>
      <c r="C218" s="103"/>
      <c r="D218" s="103"/>
      <c r="E218" s="3"/>
      <c r="F218" s="96" t="s">
        <v>46</v>
      </c>
      <c r="G218" s="97"/>
      <c r="H218" s="97"/>
      <c r="I218" s="98"/>
      <c r="J218" s="126"/>
      <c r="K218" s="57"/>
      <c r="L218" s="72"/>
      <c r="M218" s="117"/>
      <c r="N218" s="287"/>
      <c r="O218" s="44"/>
      <c r="P218" s="44"/>
      <c r="Q218" s="289"/>
    </row>
    <row r="219" spans="1:17" ht="12.75" customHeight="1">
      <c r="A219" s="171"/>
      <c r="B219" s="104"/>
      <c r="C219" s="105"/>
      <c r="D219" s="105"/>
      <c r="E219" s="4"/>
      <c r="F219" s="99"/>
      <c r="G219" s="100"/>
      <c r="H219" s="100"/>
      <c r="I219" s="101"/>
      <c r="J219" s="126"/>
      <c r="K219" s="57"/>
      <c r="L219" s="72"/>
      <c r="M219" s="117"/>
      <c r="N219" s="287"/>
      <c r="O219" s="44"/>
      <c r="P219" s="44"/>
      <c r="Q219" s="289"/>
    </row>
    <row r="220" spans="1:17" ht="12.75" customHeight="1">
      <c r="A220" s="171"/>
      <c r="B220" s="173" t="s">
        <v>10</v>
      </c>
      <c r="C220" s="174"/>
      <c r="D220" s="174"/>
      <c r="E220" s="114" t="s">
        <v>58</v>
      </c>
      <c r="F220" s="96" t="s">
        <v>54</v>
      </c>
      <c r="G220" s="97"/>
      <c r="H220" s="97"/>
      <c r="I220" s="98"/>
      <c r="J220" s="126"/>
      <c r="K220" s="57"/>
      <c r="L220" s="58">
        <v>2011</v>
      </c>
      <c r="M220" s="59">
        <f>SUM(N220:Q223)</f>
        <v>143330</v>
      </c>
      <c r="N220" s="290"/>
      <c r="O220" s="60">
        <v>21499</v>
      </c>
      <c r="P220" s="60">
        <v>121831</v>
      </c>
      <c r="Q220" s="291"/>
    </row>
    <row r="221" spans="1:17" ht="12.75" customHeight="1">
      <c r="A221" s="171"/>
      <c r="B221" s="175"/>
      <c r="C221" s="176"/>
      <c r="D221" s="176"/>
      <c r="E221" s="115"/>
      <c r="F221" s="99"/>
      <c r="G221" s="100"/>
      <c r="H221" s="100"/>
      <c r="I221" s="101"/>
      <c r="J221" s="126"/>
      <c r="K221" s="57"/>
      <c r="L221" s="58"/>
      <c r="M221" s="59"/>
      <c r="N221" s="290"/>
      <c r="O221" s="60"/>
      <c r="P221" s="60"/>
      <c r="Q221" s="291"/>
    </row>
    <row r="222" spans="1:17" ht="12.75" customHeight="1">
      <c r="A222" s="171"/>
      <c r="B222" s="182" t="s">
        <v>11</v>
      </c>
      <c r="C222" s="183"/>
      <c r="D222" s="183"/>
      <c r="E222" s="114" t="s">
        <v>84</v>
      </c>
      <c r="F222" s="194" t="s">
        <v>105</v>
      </c>
      <c r="G222" s="195"/>
      <c r="H222" s="195"/>
      <c r="I222" s="196"/>
      <c r="J222" s="126"/>
      <c r="K222" s="57"/>
      <c r="L222" s="58"/>
      <c r="M222" s="59"/>
      <c r="N222" s="290"/>
      <c r="O222" s="60"/>
      <c r="P222" s="60"/>
      <c r="Q222" s="291"/>
    </row>
    <row r="223" spans="1:17" ht="12.75" customHeight="1">
      <c r="A223" s="171"/>
      <c r="B223" s="184"/>
      <c r="C223" s="185"/>
      <c r="D223" s="185"/>
      <c r="E223" s="115"/>
      <c r="F223" s="197"/>
      <c r="G223" s="198"/>
      <c r="H223" s="198"/>
      <c r="I223" s="199"/>
      <c r="J223" s="126"/>
      <c r="K223" s="57"/>
      <c r="L223" s="58"/>
      <c r="M223" s="59"/>
      <c r="N223" s="290"/>
      <c r="O223" s="60"/>
      <c r="P223" s="60"/>
      <c r="Q223" s="291"/>
    </row>
    <row r="224" spans="1:17" ht="12.75" customHeight="1">
      <c r="A224" s="171"/>
      <c r="B224" s="153" t="s">
        <v>12</v>
      </c>
      <c r="C224" s="154"/>
      <c r="D224" s="154"/>
      <c r="E224" s="114"/>
      <c r="F224" s="253"/>
      <c r="G224" s="254"/>
      <c r="H224" s="254"/>
      <c r="I224" s="255"/>
      <c r="J224" s="126"/>
      <c r="K224" s="57"/>
      <c r="L224" s="69">
        <v>2012</v>
      </c>
      <c r="M224" s="145">
        <f>SUM(N224:Q227)</f>
        <v>0</v>
      </c>
      <c r="N224" s="60"/>
      <c r="O224" s="247"/>
      <c r="P224" s="247"/>
      <c r="Q224" s="54"/>
    </row>
    <row r="225" spans="1:17" ht="12.75" customHeight="1">
      <c r="A225" s="171"/>
      <c r="B225" s="177"/>
      <c r="C225" s="178"/>
      <c r="D225" s="178"/>
      <c r="E225" s="147"/>
      <c r="F225" s="259"/>
      <c r="G225" s="260"/>
      <c r="H225" s="260"/>
      <c r="I225" s="261"/>
      <c r="J225" s="126"/>
      <c r="K225" s="57"/>
      <c r="L225" s="69"/>
      <c r="M225" s="145"/>
      <c r="N225" s="60"/>
      <c r="O225" s="60"/>
      <c r="P225" s="60"/>
      <c r="Q225" s="54"/>
    </row>
    <row r="226" spans="1:17" ht="12.75" customHeight="1">
      <c r="A226" s="171"/>
      <c r="B226" s="62"/>
      <c r="C226" s="62"/>
      <c r="D226" s="62"/>
      <c r="E226" s="62"/>
      <c r="F226" s="64" t="s">
        <v>107</v>
      </c>
      <c r="G226" s="64"/>
      <c r="H226" s="64"/>
      <c r="I226" s="64"/>
      <c r="J226" s="64"/>
      <c r="K226" s="64"/>
      <c r="L226" s="69"/>
      <c r="M226" s="145"/>
      <c r="N226" s="60"/>
      <c r="O226" s="60"/>
      <c r="P226" s="60"/>
      <c r="Q226" s="54"/>
    </row>
    <row r="227" spans="1:17" ht="12.75" customHeight="1" thickBot="1">
      <c r="A227" s="171"/>
      <c r="B227" s="62"/>
      <c r="C227" s="62"/>
      <c r="D227" s="62"/>
      <c r="E227" s="62"/>
      <c r="F227" s="64"/>
      <c r="G227" s="64"/>
      <c r="H227" s="64"/>
      <c r="I227" s="64"/>
      <c r="J227" s="64"/>
      <c r="K227" s="64"/>
      <c r="L227" s="70"/>
      <c r="M227" s="146"/>
      <c r="N227" s="61"/>
      <c r="O227" s="61"/>
      <c r="P227" s="61"/>
      <c r="Q227" s="55"/>
    </row>
    <row r="228" spans="1:17" ht="12.75" customHeight="1" thickTop="1">
      <c r="A228" s="171"/>
      <c r="B228" s="62"/>
      <c r="C228" s="62"/>
      <c r="D228" s="62"/>
      <c r="E228" s="62"/>
      <c r="F228" s="62" t="s">
        <v>53</v>
      </c>
      <c r="G228" s="65"/>
      <c r="H228" s="65"/>
      <c r="I228" s="65"/>
      <c r="J228" s="65"/>
      <c r="K228" s="66"/>
      <c r="L228" s="8"/>
      <c r="M228" s="22"/>
      <c r="N228" s="22"/>
      <c r="O228" s="22"/>
      <c r="P228" s="22"/>
      <c r="Q228" s="22"/>
    </row>
    <row r="229" spans="1:17" ht="12.75" customHeight="1" thickBot="1">
      <c r="A229" s="172"/>
      <c r="B229" s="63"/>
      <c r="C229" s="63"/>
      <c r="D229" s="63"/>
      <c r="E229" s="63"/>
      <c r="F229" s="67"/>
      <c r="G229" s="67"/>
      <c r="H229" s="67"/>
      <c r="I229" s="67"/>
      <c r="J229" s="67"/>
      <c r="K229" s="68"/>
      <c r="L229" s="8"/>
      <c r="M229" s="22"/>
      <c r="N229" s="22"/>
      <c r="O229" s="22"/>
      <c r="P229" s="22"/>
      <c r="Q229" s="22"/>
    </row>
    <row r="230" spans="1:17" ht="12.75" customHeight="1" thickTop="1" thickBot="1">
      <c r="A230" s="6"/>
      <c r="B230" s="19"/>
      <c r="C230" s="19"/>
      <c r="D230" s="24"/>
      <c r="E230" s="24"/>
      <c r="F230" s="27"/>
      <c r="G230" s="27"/>
      <c r="H230" s="27"/>
      <c r="I230" s="27"/>
      <c r="J230" s="27"/>
      <c r="K230" s="32"/>
      <c r="L230" s="8"/>
      <c r="M230" s="22"/>
      <c r="N230" s="22"/>
      <c r="O230" s="22"/>
      <c r="P230" s="22"/>
      <c r="Q230" s="22"/>
    </row>
    <row r="231" spans="1:17" ht="12.75" customHeight="1" thickTop="1">
      <c r="A231" s="170">
        <f>A216+1</f>
        <v>15</v>
      </c>
      <c r="B231" s="148" t="s">
        <v>13</v>
      </c>
      <c r="C231" s="283"/>
      <c r="D231" s="106">
        <v>85395</v>
      </c>
      <c r="E231" s="107"/>
      <c r="F231" s="149" t="s">
        <v>29</v>
      </c>
      <c r="G231" s="149"/>
      <c r="H231" s="149"/>
      <c r="I231" s="150"/>
      <c r="J231" s="125">
        <v>2010</v>
      </c>
      <c r="K231" s="56">
        <v>249600</v>
      </c>
      <c r="L231" s="71">
        <v>2010</v>
      </c>
      <c r="M231" s="116">
        <f>SUM(N231:Q234)</f>
        <v>249600</v>
      </c>
      <c r="N231" s="43"/>
      <c r="O231" s="43"/>
      <c r="P231" s="43">
        <v>249600</v>
      </c>
      <c r="Q231" s="45"/>
    </row>
    <row r="232" spans="1:17" ht="12.75" customHeight="1">
      <c r="A232" s="171"/>
      <c r="B232" s="284"/>
      <c r="C232" s="285"/>
      <c r="D232" s="108"/>
      <c r="E232" s="109"/>
      <c r="F232" s="151"/>
      <c r="G232" s="151"/>
      <c r="H232" s="151"/>
      <c r="I232" s="152"/>
      <c r="J232" s="126"/>
      <c r="K232" s="57"/>
      <c r="L232" s="72"/>
      <c r="M232" s="117"/>
      <c r="N232" s="44"/>
      <c r="O232" s="44"/>
      <c r="P232" s="44"/>
      <c r="Q232" s="46"/>
    </row>
    <row r="233" spans="1:17" ht="12.75" customHeight="1">
      <c r="A233" s="171"/>
      <c r="B233" s="102" t="s">
        <v>9</v>
      </c>
      <c r="C233" s="103"/>
      <c r="D233" s="103"/>
      <c r="E233" s="3"/>
      <c r="F233" s="96" t="s">
        <v>46</v>
      </c>
      <c r="G233" s="97"/>
      <c r="H233" s="97"/>
      <c r="I233" s="98"/>
      <c r="J233" s="126"/>
      <c r="K233" s="57"/>
      <c r="L233" s="72"/>
      <c r="M233" s="117"/>
      <c r="N233" s="44"/>
      <c r="O233" s="44"/>
      <c r="P233" s="44"/>
      <c r="Q233" s="46"/>
    </row>
    <row r="234" spans="1:17" ht="12.75" customHeight="1">
      <c r="A234" s="171"/>
      <c r="B234" s="104"/>
      <c r="C234" s="105"/>
      <c r="D234" s="105"/>
      <c r="E234" s="4"/>
      <c r="F234" s="99"/>
      <c r="G234" s="100"/>
      <c r="H234" s="100"/>
      <c r="I234" s="101"/>
      <c r="J234" s="126"/>
      <c r="K234" s="57"/>
      <c r="L234" s="72"/>
      <c r="M234" s="117"/>
      <c r="N234" s="44"/>
      <c r="O234" s="44"/>
      <c r="P234" s="44"/>
      <c r="Q234" s="46"/>
    </row>
    <row r="235" spans="1:17" ht="12.75" customHeight="1">
      <c r="A235" s="171"/>
      <c r="B235" s="173" t="s">
        <v>10</v>
      </c>
      <c r="C235" s="174"/>
      <c r="D235" s="174"/>
      <c r="E235" s="114" t="s">
        <v>58</v>
      </c>
      <c r="F235" s="96" t="s">
        <v>54</v>
      </c>
      <c r="G235" s="97"/>
      <c r="H235" s="97"/>
      <c r="I235" s="98"/>
      <c r="J235" s="126"/>
      <c r="K235" s="57"/>
      <c r="L235" s="58">
        <v>2011</v>
      </c>
      <c r="M235" s="59">
        <f>SUM(N235:Q238)</f>
        <v>0</v>
      </c>
      <c r="N235" s="60"/>
      <c r="O235" s="60"/>
      <c r="P235" s="60"/>
      <c r="Q235" s="54"/>
    </row>
    <row r="236" spans="1:17" ht="12.75" customHeight="1">
      <c r="A236" s="171"/>
      <c r="B236" s="175"/>
      <c r="C236" s="176"/>
      <c r="D236" s="176"/>
      <c r="E236" s="115"/>
      <c r="F236" s="99"/>
      <c r="G236" s="100"/>
      <c r="H236" s="100"/>
      <c r="I236" s="101"/>
      <c r="J236" s="126"/>
      <c r="K236" s="57"/>
      <c r="L236" s="58"/>
      <c r="M236" s="59"/>
      <c r="N236" s="60"/>
      <c r="O236" s="60"/>
      <c r="P236" s="60"/>
      <c r="Q236" s="54"/>
    </row>
    <row r="237" spans="1:17" ht="12.75" customHeight="1">
      <c r="A237" s="171"/>
      <c r="B237" s="182" t="s">
        <v>11</v>
      </c>
      <c r="C237" s="183"/>
      <c r="D237" s="183"/>
      <c r="E237" s="114" t="s">
        <v>59</v>
      </c>
      <c r="F237" s="253" t="s">
        <v>55</v>
      </c>
      <c r="G237" s="254"/>
      <c r="H237" s="254"/>
      <c r="I237" s="255"/>
      <c r="J237" s="126"/>
      <c r="K237" s="57"/>
      <c r="L237" s="58"/>
      <c r="M237" s="59"/>
      <c r="N237" s="60"/>
      <c r="O237" s="60"/>
      <c r="P237" s="60"/>
      <c r="Q237" s="54"/>
    </row>
    <row r="238" spans="1:17" ht="12.75" customHeight="1">
      <c r="A238" s="171"/>
      <c r="B238" s="184"/>
      <c r="C238" s="185"/>
      <c r="D238" s="185"/>
      <c r="E238" s="115"/>
      <c r="F238" s="256"/>
      <c r="G238" s="257"/>
      <c r="H238" s="257"/>
      <c r="I238" s="258"/>
      <c r="J238" s="126"/>
      <c r="K238" s="57"/>
      <c r="L238" s="58"/>
      <c r="M238" s="59"/>
      <c r="N238" s="60"/>
      <c r="O238" s="60"/>
      <c r="P238" s="60"/>
      <c r="Q238" s="54"/>
    </row>
    <row r="239" spans="1:17" ht="12.75" customHeight="1">
      <c r="A239" s="171"/>
      <c r="B239" s="153" t="s">
        <v>12</v>
      </c>
      <c r="C239" s="154"/>
      <c r="D239" s="154"/>
      <c r="E239" s="114" t="s">
        <v>108</v>
      </c>
      <c r="F239" s="253" t="s">
        <v>109</v>
      </c>
      <c r="G239" s="254"/>
      <c r="H239" s="254"/>
      <c r="I239" s="255"/>
      <c r="J239" s="126"/>
      <c r="K239" s="57"/>
      <c r="L239" s="69">
        <v>2012</v>
      </c>
      <c r="M239" s="145">
        <f>SUM(N239:Q242)</f>
        <v>0</v>
      </c>
      <c r="N239" s="60"/>
      <c r="O239" s="60"/>
      <c r="P239" s="60"/>
      <c r="Q239" s="54"/>
    </row>
    <row r="240" spans="1:17" ht="12.75" customHeight="1">
      <c r="A240" s="171"/>
      <c r="B240" s="177"/>
      <c r="C240" s="178"/>
      <c r="D240" s="178"/>
      <c r="E240" s="147"/>
      <c r="F240" s="259"/>
      <c r="G240" s="260"/>
      <c r="H240" s="260"/>
      <c r="I240" s="261"/>
      <c r="J240" s="126"/>
      <c r="K240" s="57"/>
      <c r="L240" s="69"/>
      <c r="M240" s="145"/>
      <c r="N240" s="60"/>
      <c r="O240" s="60"/>
      <c r="P240" s="60"/>
      <c r="Q240" s="54"/>
    </row>
    <row r="241" spans="1:17" ht="12.75" customHeight="1">
      <c r="A241" s="171"/>
      <c r="B241" s="62"/>
      <c r="C241" s="62"/>
      <c r="D241" s="62"/>
      <c r="E241" s="62"/>
      <c r="F241" s="64" t="s">
        <v>110</v>
      </c>
      <c r="G241" s="64"/>
      <c r="H241" s="64"/>
      <c r="I241" s="64"/>
      <c r="J241" s="64"/>
      <c r="K241" s="64"/>
      <c r="L241" s="69"/>
      <c r="M241" s="145"/>
      <c r="N241" s="60"/>
      <c r="O241" s="60"/>
      <c r="P241" s="60"/>
      <c r="Q241" s="54"/>
    </row>
    <row r="242" spans="1:17" ht="12.75" customHeight="1" thickBot="1">
      <c r="A242" s="171"/>
      <c r="B242" s="62"/>
      <c r="C242" s="62"/>
      <c r="D242" s="62"/>
      <c r="E242" s="62"/>
      <c r="F242" s="64"/>
      <c r="G242" s="64"/>
      <c r="H242" s="64"/>
      <c r="I242" s="64"/>
      <c r="J242" s="64"/>
      <c r="K242" s="64"/>
      <c r="L242" s="70"/>
      <c r="M242" s="146"/>
      <c r="N242" s="61"/>
      <c r="O242" s="61"/>
      <c r="P242" s="61"/>
      <c r="Q242" s="55"/>
    </row>
    <row r="243" spans="1:17" ht="12.75" customHeight="1" thickTop="1">
      <c r="A243" s="171"/>
      <c r="B243" s="62"/>
      <c r="C243" s="62"/>
      <c r="D243" s="62"/>
      <c r="E243" s="62"/>
      <c r="F243" s="62" t="s">
        <v>53</v>
      </c>
      <c r="G243" s="65"/>
      <c r="H243" s="65"/>
      <c r="I243" s="65"/>
      <c r="J243" s="65"/>
      <c r="K243" s="66"/>
      <c r="L243" s="8"/>
      <c r="M243" s="22"/>
      <c r="N243" s="22"/>
      <c r="O243" s="22"/>
      <c r="P243" s="22"/>
      <c r="Q243" s="22"/>
    </row>
    <row r="244" spans="1:17" ht="12.75" customHeight="1" thickBot="1">
      <c r="A244" s="172"/>
      <c r="B244" s="63"/>
      <c r="C244" s="63"/>
      <c r="D244" s="63"/>
      <c r="E244" s="63"/>
      <c r="F244" s="67"/>
      <c r="G244" s="67"/>
      <c r="H244" s="67"/>
      <c r="I244" s="67"/>
      <c r="J244" s="67"/>
      <c r="K244" s="68"/>
      <c r="L244" s="8"/>
      <c r="M244" s="22"/>
      <c r="N244" s="22"/>
      <c r="O244" s="22"/>
      <c r="P244" s="22"/>
      <c r="Q244" s="22"/>
    </row>
    <row r="245" spans="1:17" ht="12.75" customHeight="1" thickTop="1" thickBot="1">
      <c r="A245" s="6"/>
      <c r="B245" s="24"/>
      <c r="C245" s="24"/>
      <c r="D245" s="24"/>
      <c r="E245" s="24"/>
      <c r="F245" s="27"/>
      <c r="G245" s="27"/>
      <c r="H245" s="27"/>
      <c r="I245" s="27"/>
      <c r="J245" s="27"/>
      <c r="K245" s="32"/>
      <c r="L245" s="8"/>
      <c r="M245" s="22"/>
      <c r="N245" s="22"/>
      <c r="O245" s="22"/>
      <c r="P245" s="22"/>
      <c r="Q245" s="22"/>
    </row>
    <row r="246" spans="1:17" ht="12.75" customHeight="1" thickTop="1">
      <c r="A246" s="170">
        <f>A231+1</f>
        <v>16</v>
      </c>
      <c r="B246" s="148" t="s">
        <v>13</v>
      </c>
      <c r="C246" s="283"/>
      <c r="D246" s="292">
        <v>80101</v>
      </c>
      <c r="E246" s="293"/>
      <c r="F246" s="149" t="s">
        <v>112</v>
      </c>
      <c r="G246" s="149"/>
      <c r="H246" s="149"/>
      <c r="I246" s="150"/>
      <c r="J246" s="125" t="s">
        <v>95</v>
      </c>
      <c r="K246" s="56">
        <v>341987.88</v>
      </c>
      <c r="L246" s="71">
        <v>2010</v>
      </c>
      <c r="M246" s="116">
        <f>SUM(N246:Q249)</f>
        <v>201330</v>
      </c>
      <c r="N246" s="43"/>
      <c r="O246" s="43">
        <v>30200</v>
      </c>
      <c r="P246" s="43">
        <v>171130</v>
      </c>
      <c r="Q246" s="45"/>
    </row>
    <row r="247" spans="1:17" ht="12.75" customHeight="1">
      <c r="A247" s="171"/>
      <c r="B247" s="284"/>
      <c r="C247" s="285"/>
      <c r="D247" s="294"/>
      <c r="E247" s="295"/>
      <c r="F247" s="151"/>
      <c r="G247" s="151"/>
      <c r="H247" s="151"/>
      <c r="I247" s="152"/>
      <c r="J247" s="126"/>
      <c r="K247" s="57"/>
      <c r="L247" s="72"/>
      <c r="M247" s="117"/>
      <c r="N247" s="44"/>
      <c r="O247" s="44"/>
      <c r="P247" s="44"/>
      <c r="Q247" s="46"/>
    </row>
    <row r="248" spans="1:17" ht="12.75" customHeight="1">
      <c r="A248" s="171"/>
      <c r="B248" s="102" t="s">
        <v>9</v>
      </c>
      <c r="C248" s="103"/>
      <c r="D248" s="103"/>
      <c r="E248" s="3"/>
      <c r="F248" s="96" t="s">
        <v>46</v>
      </c>
      <c r="G248" s="97"/>
      <c r="H248" s="97"/>
      <c r="I248" s="98"/>
      <c r="J248" s="126"/>
      <c r="K248" s="57"/>
      <c r="L248" s="72"/>
      <c r="M248" s="117"/>
      <c r="N248" s="44"/>
      <c r="O248" s="44"/>
      <c r="P248" s="44"/>
      <c r="Q248" s="46"/>
    </row>
    <row r="249" spans="1:17" ht="12.75" customHeight="1">
      <c r="A249" s="171"/>
      <c r="B249" s="104"/>
      <c r="C249" s="105"/>
      <c r="D249" s="105"/>
      <c r="E249" s="28"/>
      <c r="F249" s="99"/>
      <c r="G249" s="100"/>
      <c r="H249" s="100"/>
      <c r="I249" s="101"/>
      <c r="J249" s="126"/>
      <c r="K249" s="57"/>
      <c r="L249" s="72"/>
      <c r="M249" s="117"/>
      <c r="N249" s="44"/>
      <c r="O249" s="44"/>
      <c r="P249" s="44"/>
      <c r="Q249" s="46"/>
    </row>
    <row r="250" spans="1:17" ht="12.75" customHeight="1">
      <c r="A250" s="171"/>
      <c r="B250" s="173" t="s">
        <v>10</v>
      </c>
      <c r="C250" s="174"/>
      <c r="D250" s="174"/>
      <c r="E250" s="296" t="s">
        <v>71</v>
      </c>
      <c r="F250" s="96" t="s">
        <v>115</v>
      </c>
      <c r="G250" s="97"/>
      <c r="H250" s="97"/>
      <c r="I250" s="98"/>
      <c r="J250" s="126"/>
      <c r="K250" s="57"/>
      <c r="L250" s="58">
        <v>2011</v>
      </c>
      <c r="M250" s="59">
        <f>SUM(N250:Q253)</f>
        <v>140657.88</v>
      </c>
      <c r="N250" s="60"/>
      <c r="O250" s="60">
        <v>21098.18</v>
      </c>
      <c r="P250" s="60">
        <v>119559.7</v>
      </c>
      <c r="Q250" s="54"/>
    </row>
    <row r="251" spans="1:17" ht="12.75" customHeight="1">
      <c r="A251" s="171"/>
      <c r="B251" s="175"/>
      <c r="C251" s="176"/>
      <c r="D251" s="176"/>
      <c r="E251" s="298"/>
      <c r="F251" s="99"/>
      <c r="G251" s="100"/>
      <c r="H251" s="100"/>
      <c r="I251" s="101"/>
      <c r="J251" s="126"/>
      <c r="K251" s="57"/>
      <c r="L251" s="58"/>
      <c r="M251" s="59"/>
      <c r="N251" s="60"/>
      <c r="O251" s="60"/>
      <c r="P251" s="60"/>
      <c r="Q251" s="54"/>
    </row>
    <row r="252" spans="1:17" ht="12.75" customHeight="1">
      <c r="A252" s="171"/>
      <c r="B252" s="182" t="s">
        <v>11</v>
      </c>
      <c r="C252" s="183"/>
      <c r="D252" s="183"/>
      <c r="E252" s="296" t="s">
        <v>116</v>
      </c>
      <c r="F252" s="253" t="s">
        <v>117</v>
      </c>
      <c r="G252" s="254"/>
      <c r="H252" s="254"/>
      <c r="I252" s="255"/>
      <c r="J252" s="126"/>
      <c r="K252" s="57"/>
      <c r="L252" s="58"/>
      <c r="M252" s="59"/>
      <c r="N252" s="60"/>
      <c r="O252" s="60"/>
      <c r="P252" s="60"/>
      <c r="Q252" s="54"/>
    </row>
    <row r="253" spans="1:17" ht="12.75" customHeight="1">
      <c r="A253" s="171"/>
      <c r="B253" s="184"/>
      <c r="C253" s="185"/>
      <c r="D253" s="185"/>
      <c r="E253" s="298"/>
      <c r="F253" s="256"/>
      <c r="G253" s="257"/>
      <c r="H253" s="257"/>
      <c r="I253" s="258"/>
      <c r="J253" s="126"/>
      <c r="K253" s="57"/>
      <c r="L253" s="58"/>
      <c r="M253" s="59"/>
      <c r="N253" s="60"/>
      <c r="O253" s="60"/>
      <c r="P253" s="60"/>
      <c r="Q253" s="54"/>
    </row>
    <row r="254" spans="1:17" ht="12.75" customHeight="1">
      <c r="A254" s="171"/>
      <c r="B254" s="153" t="s">
        <v>12</v>
      </c>
      <c r="C254" s="154"/>
      <c r="D254" s="154"/>
      <c r="E254" s="296" t="s">
        <v>120</v>
      </c>
      <c r="F254" s="253" t="s">
        <v>114</v>
      </c>
      <c r="G254" s="254"/>
      <c r="H254" s="254"/>
      <c r="I254" s="255"/>
      <c r="J254" s="126"/>
      <c r="K254" s="57"/>
      <c r="L254" s="69">
        <v>2012</v>
      </c>
      <c r="M254" s="145">
        <f>SUM(N254:Q257)</f>
        <v>0</v>
      </c>
      <c r="N254" s="60"/>
      <c r="O254" s="60"/>
      <c r="P254" s="60"/>
      <c r="Q254" s="54"/>
    </row>
    <row r="255" spans="1:17" ht="12.75" customHeight="1">
      <c r="A255" s="171"/>
      <c r="B255" s="177"/>
      <c r="C255" s="178"/>
      <c r="D255" s="178"/>
      <c r="E255" s="297"/>
      <c r="F255" s="259"/>
      <c r="G255" s="260"/>
      <c r="H255" s="260"/>
      <c r="I255" s="261"/>
      <c r="J255" s="126"/>
      <c r="K255" s="57"/>
      <c r="L255" s="69"/>
      <c r="M255" s="145"/>
      <c r="N255" s="60"/>
      <c r="O255" s="60"/>
      <c r="P255" s="60"/>
      <c r="Q255" s="54"/>
    </row>
    <row r="256" spans="1:17" ht="12.75" customHeight="1">
      <c r="A256" s="171"/>
      <c r="B256" s="62"/>
      <c r="C256" s="62"/>
      <c r="D256" s="62"/>
      <c r="E256" s="62"/>
      <c r="F256" s="64" t="s">
        <v>118</v>
      </c>
      <c r="G256" s="64"/>
      <c r="H256" s="64"/>
      <c r="I256" s="64"/>
      <c r="J256" s="64"/>
      <c r="K256" s="64"/>
      <c r="L256" s="69"/>
      <c r="M256" s="145"/>
      <c r="N256" s="60"/>
      <c r="O256" s="60"/>
      <c r="P256" s="60"/>
      <c r="Q256" s="54"/>
    </row>
    <row r="257" spans="1:17" ht="12.75" customHeight="1" thickBot="1">
      <c r="A257" s="171"/>
      <c r="B257" s="62"/>
      <c r="C257" s="62"/>
      <c r="D257" s="62"/>
      <c r="E257" s="62"/>
      <c r="F257" s="64"/>
      <c r="G257" s="64"/>
      <c r="H257" s="64"/>
      <c r="I257" s="64"/>
      <c r="J257" s="64"/>
      <c r="K257" s="64"/>
      <c r="L257" s="70"/>
      <c r="M257" s="146"/>
      <c r="N257" s="61"/>
      <c r="O257" s="61"/>
      <c r="P257" s="61"/>
      <c r="Q257" s="55"/>
    </row>
    <row r="258" spans="1:17" ht="12.75" customHeight="1" thickTop="1">
      <c r="A258" s="171"/>
      <c r="B258" s="62"/>
      <c r="C258" s="62"/>
      <c r="D258" s="62"/>
      <c r="E258" s="62"/>
      <c r="F258" s="62" t="s">
        <v>113</v>
      </c>
      <c r="G258" s="65"/>
      <c r="H258" s="65"/>
      <c r="I258" s="65"/>
      <c r="J258" s="65"/>
      <c r="K258" s="66"/>
      <c r="L258" s="8"/>
      <c r="M258" s="22"/>
      <c r="N258" s="22"/>
      <c r="O258" s="22"/>
      <c r="P258" s="22"/>
      <c r="Q258" s="22"/>
    </row>
    <row r="259" spans="1:17" ht="12.75" customHeight="1" thickBot="1">
      <c r="A259" s="172"/>
      <c r="B259" s="63"/>
      <c r="C259" s="63"/>
      <c r="D259" s="63"/>
      <c r="E259" s="63"/>
      <c r="F259" s="67"/>
      <c r="G259" s="67"/>
      <c r="H259" s="67"/>
      <c r="I259" s="67"/>
      <c r="J259" s="67"/>
      <c r="K259" s="68"/>
      <c r="L259" s="8"/>
      <c r="M259" s="22"/>
      <c r="N259" s="22"/>
      <c r="O259" s="22"/>
      <c r="P259" s="22"/>
      <c r="Q259" s="22"/>
    </row>
    <row r="260" spans="1:17" ht="12.75" customHeight="1" thickTop="1" thickBot="1">
      <c r="A260" s="6"/>
      <c r="B260" s="24"/>
      <c r="C260" s="24"/>
      <c r="D260" s="24"/>
      <c r="E260" s="24"/>
      <c r="F260" s="27"/>
      <c r="G260" s="27"/>
      <c r="H260" s="27"/>
      <c r="I260" s="27"/>
      <c r="J260" s="27"/>
      <c r="K260" s="27"/>
      <c r="L260" s="8"/>
      <c r="M260" s="22"/>
      <c r="N260" s="22"/>
      <c r="O260" s="22"/>
      <c r="P260" s="22"/>
      <c r="Q260" s="22"/>
    </row>
    <row r="261" spans="1:17" ht="12.75" customHeight="1" thickTop="1">
      <c r="A261" s="170">
        <f>A246+1</f>
        <v>17</v>
      </c>
      <c r="B261" s="148" t="s">
        <v>13</v>
      </c>
      <c r="C261" s="283"/>
      <c r="D261" s="292">
        <v>80195</v>
      </c>
      <c r="E261" s="293"/>
      <c r="F261" s="149" t="s">
        <v>29</v>
      </c>
      <c r="G261" s="149"/>
      <c r="H261" s="149"/>
      <c r="I261" s="150"/>
      <c r="J261" s="125" t="s">
        <v>95</v>
      </c>
      <c r="K261" s="56">
        <v>552430</v>
      </c>
      <c r="L261" s="71">
        <v>2010</v>
      </c>
      <c r="M261" s="116">
        <f>SUM(N261:Q264)</f>
        <v>319455</v>
      </c>
      <c r="N261" s="43"/>
      <c r="O261" s="299">
        <v>47918.25</v>
      </c>
      <c r="P261" s="299">
        <v>271536.75</v>
      </c>
      <c r="Q261" s="45"/>
    </row>
    <row r="262" spans="1:17" ht="12.75" customHeight="1">
      <c r="A262" s="171"/>
      <c r="B262" s="284"/>
      <c r="C262" s="285"/>
      <c r="D262" s="294"/>
      <c r="E262" s="295"/>
      <c r="F262" s="151"/>
      <c r="G262" s="151"/>
      <c r="H262" s="151"/>
      <c r="I262" s="152"/>
      <c r="J262" s="126"/>
      <c r="K262" s="57"/>
      <c r="L262" s="72"/>
      <c r="M262" s="117"/>
      <c r="N262" s="44"/>
      <c r="O262" s="204"/>
      <c r="P262" s="204"/>
      <c r="Q262" s="46"/>
    </row>
    <row r="263" spans="1:17" ht="12.75" customHeight="1">
      <c r="A263" s="171"/>
      <c r="B263" s="102" t="s">
        <v>9</v>
      </c>
      <c r="C263" s="103"/>
      <c r="D263" s="103"/>
      <c r="E263" s="3"/>
      <c r="F263" s="96" t="s">
        <v>46</v>
      </c>
      <c r="G263" s="97"/>
      <c r="H263" s="97"/>
      <c r="I263" s="98"/>
      <c r="J263" s="126"/>
      <c r="K263" s="57"/>
      <c r="L263" s="72"/>
      <c r="M263" s="117"/>
      <c r="N263" s="44"/>
      <c r="O263" s="204"/>
      <c r="P263" s="204"/>
      <c r="Q263" s="46"/>
    </row>
    <row r="264" spans="1:17" ht="12.75" customHeight="1">
      <c r="A264" s="171"/>
      <c r="B264" s="104"/>
      <c r="C264" s="105"/>
      <c r="D264" s="105"/>
      <c r="E264" s="28"/>
      <c r="F264" s="99"/>
      <c r="G264" s="100"/>
      <c r="H264" s="100"/>
      <c r="I264" s="101"/>
      <c r="J264" s="126"/>
      <c r="K264" s="57"/>
      <c r="L264" s="72"/>
      <c r="M264" s="117"/>
      <c r="N264" s="44"/>
      <c r="O264" s="247"/>
      <c r="P264" s="247"/>
      <c r="Q264" s="46"/>
    </row>
    <row r="265" spans="1:17" ht="12.75" customHeight="1">
      <c r="A265" s="171"/>
      <c r="B265" s="173" t="s">
        <v>10</v>
      </c>
      <c r="C265" s="174"/>
      <c r="D265" s="174"/>
      <c r="E265" s="296" t="s">
        <v>71</v>
      </c>
      <c r="F265" s="96" t="s">
        <v>115</v>
      </c>
      <c r="G265" s="97"/>
      <c r="H265" s="97"/>
      <c r="I265" s="98"/>
      <c r="J265" s="126"/>
      <c r="K265" s="57"/>
      <c r="L265" s="58">
        <v>2011</v>
      </c>
      <c r="M265" s="59">
        <f>SUM(N265:Q268)</f>
        <v>232975</v>
      </c>
      <c r="N265" s="60"/>
      <c r="O265" s="60">
        <v>34946.25</v>
      </c>
      <c r="P265" s="60">
        <v>198028.75</v>
      </c>
      <c r="Q265" s="54"/>
    </row>
    <row r="266" spans="1:17" ht="12.75" customHeight="1">
      <c r="A266" s="171"/>
      <c r="B266" s="175"/>
      <c r="C266" s="176"/>
      <c r="D266" s="176"/>
      <c r="E266" s="298"/>
      <c r="F266" s="99"/>
      <c r="G266" s="100"/>
      <c r="H266" s="100"/>
      <c r="I266" s="101"/>
      <c r="J266" s="126"/>
      <c r="K266" s="57"/>
      <c r="L266" s="58"/>
      <c r="M266" s="59"/>
      <c r="N266" s="60"/>
      <c r="O266" s="60"/>
      <c r="P266" s="60"/>
      <c r="Q266" s="54"/>
    </row>
    <row r="267" spans="1:17" ht="12.75" customHeight="1">
      <c r="A267" s="171"/>
      <c r="B267" s="182" t="s">
        <v>11</v>
      </c>
      <c r="C267" s="183"/>
      <c r="D267" s="183"/>
      <c r="E267" s="296" t="s">
        <v>116</v>
      </c>
      <c r="F267" s="253" t="s">
        <v>117</v>
      </c>
      <c r="G267" s="254"/>
      <c r="H267" s="254"/>
      <c r="I267" s="255"/>
      <c r="J267" s="126"/>
      <c r="K267" s="57"/>
      <c r="L267" s="58"/>
      <c r="M267" s="59"/>
      <c r="N267" s="60"/>
      <c r="O267" s="60"/>
      <c r="P267" s="60"/>
      <c r="Q267" s="54"/>
    </row>
    <row r="268" spans="1:17" ht="12.75" customHeight="1">
      <c r="A268" s="171"/>
      <c r="B268" s="184"/>
      <c r="C268" s="185"/>
      <c r="D268" s="185"/>
      <c r="E268" s="298"/>
      <c r="F268" s="256"/>
      <c r="G268" s="257"/>
      <c r="H268" s="257"/>
      <c r="I268" s="258"/>
      <c r="J268" s="126"/>
      <c r="K268" s="57"/>
      <c r="L268" s="58"/>
      <c r="M268" s="59"/>
      <c r="N268" s="60"/>
      <c r="O268" s="203"/>
      <c r="P268" s="203"/>
      <c r="Q268" s="54"/>
    </row>
    <row r="269" spans="1:17" ht="12.75" customHeight="1">
      <c r="A269" s="171"/>
      <c r="B269" s="153" t="s">
        <v>12</v>
      </c>
      <c r="C269" s="154"/>
      <c r="D269" s="154"/>
      <c r="E269" s="296" t="s">
        <v>120</v>
      </c>
      <c r="F269" s="253" t="s">
        <v>114</v>
      </c>
      <c r="G269" s="254"/>
      <c r="H269" s="254"/>
      <c r="I269" s="255"/>
      <c r="J269" s="126"/>
      <c r="K269" s="57"/>
      <c r="L269" s="69">
        <v>2012</v>
      </c>
      <c r="M269" s="145">
        <f>SUM(N269:Q272)</f>
        <v>0</v>
      </c>
      <c r="N269" s="60"/>
      <c r="O269" s="60"/>
      <c r="P269" s="60"/>
      <c r="Q269" s="54"/>
    </row>
    <row r="270" spans="1:17" ht="12.75" customHeight="1">
      <c r="A270" s="171"/>
      <c r="B270" s="177"/>
      <c r="C270" s="178"/>
      <c r="D270" s="178"/>
      <c r="E270" s="297"/>
      <c r="F270" s="259"/>
      <c r="G270" s="260"/>
      <c r="H270" s="260"/>
      <c r="I270" s="261"/>
      <c r="J270" s="126"/>
      <c r="K270" s="57"/>
      <c r="L270" s="69"/>
      <c r="M270" s="145"/>
      <c r="N270" s="60"/>
      <c r="O270" s="60"/>
      <c r="P270" s="60"/>
      <c r="Q270" s="54"/>
    </row>
    <row r="271" spans="1:17" ht="12.75" customHeight="1">
      <c r="A271" s="171"/>
      <c r="B271" s="62"/>
      <c r="C271" s="62"/>
      <c r="D271" s="62"/>
      <c r="E271" s="62"/>
      <c r="F271" s="64" t="s">
        <v>119</v>
      </c>
      <c r="G271" s="64"/>
      <c r="H271" s="64"/>
      <c r="I271" s="64"/>
      <c r="J271" s="64"/>
      <c r="K271" s="64"/>
      <c r="L271" s="69"/>
      <c r="M271" s="145"/>
      <c r="N271" s="60"/>
      <c r="O271" s="60"/>
      <c r="P271" s="60"/>
      <c r="Q271" s="54"/>
    </row>
    <row r="272" spans="1:17" ht="12.75" customHeight="1" thickBot="1">
      <c r="A272" s="171"/>
      <c r="B272" s="62"/>
      <c r="C272" s="62"/>
      <c r="D272" s="62"/>
      <c r="E272" s="62"/>
      <c r="F272" s="64"/>
      <c r="G272" s="64"/>
      <c r="H272" s="64"/>
      <c r="I272" s="64"/>
      <c r="J272" s="64"/>
      <c r="K272" s="64"/>
      <c r="L272" s="70"/>
      <c r="M272" s="146"/>
      <c r="N272" s="61"/>
      <c r="O272" s="61"/>
      <c r="P272" s="61"/>
      <c r="Q272" s="55"/>
    </row>
    <row r="273" spans="1:17" ht="12.75" customHeight="1" thickTop="1">
      <c r="A273" s="171"/>
      <c r="B273" s="62"/>
      <c r="C273" s="62"/>
      <c r="D273" s="62"/>
      <c r="E273" s="62"/>
      <c r="F273" s="62" t="s">
        <v>113</v>
      </c>
      <c r="G273" s="65"/>
      <c r="H273" s="65"/>
      <c r="I273" s="65"/>
      <c r="J273" s="65"/>
      <c r="K273" s="66"/>
      <c r="L273" s="8"/>
      <c r="M273" s="22"/>
      <c r="N273" s="22"/>
      <c r="O273" s="22"/>
      <c r="P273" s="22"/>
      <c r="Q273" s="22"/>
    </row>
    <row r="274" spans="1:17" ht="12.75" customHeight="1" thickBot="1">
      <c r="A274" s="172"/>
      <c r="B274" s="63"/>
      <c r="C274" s="63"/>
      <c r="D274" s="63"/>
      <c r="E274" s="63"/>
      <c r="F274" s="67"/>
      <c r="G274" s="67"/>
      <c r="H274" s="67"/>
      <c r="I274" s="67"/>
      <c r="J274" s="67"/>
      <c r="K274" s="68"/>
      <c r="L274" s="8"/>
      <c r="M274" s="22"/>
      <c r="N274" s="22"/>
      <c r="O274" s="22"/>
      <c r="P274" s="22"/>
      <c r="Q274" s="22"/>
    </row>
    <row r="275" spans="1:17" ht="12.75" customHeight="1" thickTop="1" thickBot="1">
      <c r="A275" s="6"/>
      <c r="B275" s="19"/>
      <c r="C275" s="19"/>
      <c r="D275" s="24"/>
      <c r="E275" s="24"/>
      <c r="F275" s="27"/>
      <c r="G275" s="27"/>
      <c r="H275" s="27"/>
      <c r="I275" s="27"/>
      <c r="J275" s="27"/>
      <c r="K275" s="32"/>
      <c r="L275" s="8"/>
      <c r="M275" s="22"/>
      <c r="N275" s="22"/>
      <c r="O275" s="22"/>
      <c r="P275" s="22"/>
      <c r="Q275" s="22"/>
    </row>
    <row r="276" spans="1:17" ht="12.75" customHeight="1" thickTop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34"/>
      <c r="L276" s="161">
        <v>2010</v>
      </c>
      <c r="M276" s="157">
        <f>SUM(N276:Q279)</f>
        <v>18409840</v>
      </c>
      <c r="N276" s="160">
        <f>N21+N36+N51+N66+N81+N96+N111+N126+N141+N156+N171+N186+N201+N216+N231+N246+N261</f>
        <v>6399218</v>
      </c>
      <c r="O276" s="160">
        <f t="shared" ref="O276:Q276" si="0">O21+O36+O51+O66+O81+O96+O111+O126+O141+O156+O171+O186+O201+O216+O231+O246+O261</f>
        <v>330134.25</v>
      </c>
      <c r="P276" s="160">
        <f t="shared" si="0"/>
        <v>11680487.75</v>
      </c>
      <c r="Q276" s="160">
        <f t="shared" si="0"/>
        <v>0</v>
      </c>
    </row>
    <row r="277" spans="1:17" ht="12.75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34"/>
      <c r="L277" s="52"/>
      <c r="M277" s="158"/>
      <c r="N277" s="136"/>
      <c r="O277" s="136"/>
      <c r="P277" s="136"/>
      <c r="Q277" s="136"/>
    </row>
    <row r="278" spans="1:17" ht="12.75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34"/>
      <c r="L278" s="52"/>
      <c r="M278" s="158"/>
      <c r="N278" s="136"/>
      <c r="O278" s="136"/>
      <c r="P278" s="136"/>
      <c r="Q278" s="136"/>
    </row>
    <row r="279" spans="1:17" ht="12.75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34"/>
      <c r="L279" s="162"/>
      <c r="M279" s="159"/>
      <c r="N279" s="136"/>
      <c r="O279" s="136"/>
      <c r="P279" s="136"/>
      <c r="Q279" s="136"/>
    </row>
    <row r="280" spans="1:17" ht="12.75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34"/>
      <c r="L280" s="51">
        <v>2011</v>
      </c>
      <c r="M280" s="169">
        <f>SUM(N280:Q283)</f>
        <v>9620800.8800000008</v>
      </c>
      <c r="N280" s="190">
        <f t="shared" ref="N280:Q280" si="1">N25+N40+N55+N70+N85+N100+N115+N130+N145+N160+N175+N190+N205+N220+N235+N250+N265</f>
        <v>2007362</v>
      </c>
      <c r="O280" s="190">
        <f t="shared" si="1"/>
        <v>121513.43</v>
      </c>
      <c r="P280" s="190">
        <f t="shared" si="1"/>
        <v>7491925.4500000002</v>
      </c>
      <c r="Q280" s="190">
        <f t="shared" si="1"/>
        <v>0</v>
      </c>
    </row>
    <row r="281" spans="1:17" ht="12.75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34"/>
      <c r="L281" s="52"/>
      <c r="M281" s="158"/>
      <c r="N281" s="136"/>
      <c r="O281" s="136"/>
      <c r="P281" s="136"/>
      <c r="Q281" s="136"/>
    </row>
    <row r="282" spans="1:17" ht="12.75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34"/>
      <c r="L282" s="52"/>
      <c r="M282" s="158"/>
      <c r="N282" s="136"/>
      <c r="O282" s="136"/>
      <c r="P282" s="136"/>
      <c r="Q282" s="136"/>
    </row>
    <row r="283" spans="1:17" ht="12.75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34"/>
      <c r="L283" s="162"/>
      <c r="M283" s="159"/>
      <c r="N283" s="137"/>
      <c r="O283" s="137"/>
      <c r="P283" s="137"/>
      <c r="Q283" s="137"/>
    </row>
    <row r="284" spans="1:17" ht="12.75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34"/>
      <c r="L284" s="51">
        <v>2012</v>
      </c>
      <c r="M284" s="133">
        <f>SUM(N284:Q287)</f>
        <v>1767119</v>
      </c>
      <c r="N284" s="136">
        <f t="shared" ref="N284:Q284" si="2">N29+N44+N59+N74+N89+N104+N119+N134+N149+N164+N179+N194+N209+N224+N239+N254+N269</f>
        <v>740774</v>
      </c>
      <c r="O284" s="136">
        <f t="shared" si="2"/>
        <v>36425</v>
      </c>
      <c r="P284" s="136">
        <f t="shared" si="2"/>
        <v>989920</v>
      </c>
      <c r="Q284" s="136">
        <f t="shared" si="2"/>
        <v>0</v>
      </c>
    </row>
    <row r="285" spans="1:17" ht="12.75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34"/>
      <c r="L285" s="52"/>
      <c r="M285" s="134"/>
      <c r="N285" s="136"/>
      <c r="O285" s="136"/>
      <c r="P285" s="136"/>
      <c r="Q285" s="136"/>
    </row>
    <row r="286" spans="1:17" ht="12.75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34"/>
      <c r="L286" s="52"/>
      <c r="M286" s="134"/>
      <c r="N286" s="136"/>
      <c r="O286" s="136"/>
      <c r="P286" s="136"/>
      <c r="Q286" s="136"/>
    </row>
    <row r="287" spans="1:17" ht="12.75" customHeight="1" thickBot="1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35"/>
      <c r="L287" s="53"/>
      <c r="M287" s="135"/>
      <c r="N287" s="137"/>
      <c r="O287" s="137"/>
      <c r="P287" s="137"/>
      <c r="Q287" s="137"/>
    </row>
    <row r="288" spans="1:17" ht="12.75" customHeight="1" thickTop="1" thickBot="1">
      <c r="A288" s="138"/>
      <c r="B288" s="139"/>
      <c r="C288" s="139"/>
      <c r="D288" s="139"/>
      <c r="E288" s="139"/>
      <c r="F288" s="139"/>
      <c r="G288" s="139"/>
      <c r="H288" s="139"/>
      <c r="I288" s="139"/>
      <c r="J288" s="139"/>
      <c r="K288" s="139"/>
      <c r="L288" s="139"/>
      <c r="M288" s="139"/>
      <c r="N288" s="139"/>
      <c r="O288" s="139"/>
      <c r="P288" s="139"/>
      <c r="Q288" s="140"/>
    </row>
    <row r="289" spans="1:17" ht="12.75" customHeight="1" thickTop="1">
      <c r="A289" s="163" t="s">
        <v>7</v>
      </c>
      <c r="B289" s="164"/>
      <c r="C289" s="164"/>
      <c r="D289" s="164"/>
      <c r="E289" s="164"/>
      <c r="F289" s="164"/>
      <c r="G289" s="164"/>
      <c r="H289" s="164"/>
      <c r="I289" s="164"/>
      <c r="J289" s="165"/>
      <c r="K289" s="141">
        <f>SUM(K21:K288)</f>
        <v>30440200.879999999</v>
      </c>
      <c r="L289" s="81"/>
      <c r="M289" s="141">
        <f>M21+M25+M29+M36+M40+M44+M51+M55+M59+M66+M70+M74+M81+M85+M89+M96+M100+M104+M111+M115+M119+M126+M130+M134+M141+M145+M149+M156+M160+M164+M171+M175+M179+M186+M190+M194+M201+M205+M209+M216+M220+M224+M231+M235+M239+M246+M250+M254+M261+M265+M269</f>
        <v>29797759.879999999</v>
      </c>
      <c r="N289" s="141">
        <f>N276+N280+N284</f>
        <v>9147354</v>
      </c>
      <c r="O289" s="141">
        <f>O276+O280+O284</f>
        <v>488072.68</v>
      </c>
      <c r="P289" s="141">
        <f>P276+P280+P284</f>
        <v>20162333.199999999</v>
      </c>
      <c r="Q289" s="131">
        <f>Q276+Q280+Q284</f>
        <v>0</v>
      </c>
    </row>
    <row r="290" spans="1:17" ht="12.75" customHeight="1" thickBot="1">
      <c r="A290" s="166"/>
      <c r="B290" s="167"/>
      <c r="C290" s="167"/>
      <c r="D290" s="167"/>
      <c r="E290" s="167"/>
      <c r="F290" s="167"/>
      <c r="G290" s="167"/>
      <c r="H290" s="167"/>
      <c r="I290" s="167"/>
      <c r="J290" s="168"/>
      <c r="K290" s="142"/>
      <c r="L290" s="82"/>
      <c r="M290" s="142"/>
      <c r="N290" s="142"/>
      <c r="O290" s="142"/>
      <c r="P290" s="142"/>
      <c r="Q290" s="132"/>
    </row>
    <row r="291" spans="1:17" ht="16.5" thickTop="1"/>
    <row r="292" spans="1:17"/>
    <row r="293" spans="1:17"/>
    <row r="294" spans="1:17">
      <c r="L294" s="18"/>
    </row>
    <row r="295" spans="1:17"/>
    <row r="296" spans="1:17"/>
    <row r="297" spans="1:17"/>
    <row r="298" spans="1:17"/>
    <row r="299" spans="1:17"/>
    <row r="300" spans="1:17"/>
    <row r="301" spans="1:17"/>
    <row r="302" spans="1:17"/>
    <row r="303" spans="1:17"/>
    <row r="304" spans="1:17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</sheetData>
  <mergeCells count="701">
    <mergeCell ref="M269:M272"/>
    <mergeCell ref="N269:N272"/>
    <mergeCell ref="O269:O272"/>
    <mergeCell ref="P269:P272"/>
    <mergeCell ref="Q269:Q272"/>
    <mergeCell ref="B271:E274"/>
    <mergeCell ref="F271:K272"/>
    <mergeCell ref="F273:K274"/>
    <mergeCell ref="M261:M264"/>
    <mergeCell ref="N261:N264"/>
    <mergeCell ref="M265:M268"/>
    <mergeCell ref="N265:N268"/>
    <mergeCell ref="O265:O268"/>
    <mergeCell ref="P265:P268"/>
    <mergeCell ref="Q265:Q268"/>
    <mergeCell ref="B267:D268"/>
    <mergeCell ref="E267:E268"/>
    <mergeCell ref="F267:I268"/>
    <mergeCell ref="B263:D264"/>
    <mergeCell ref="F263:I264"/>
    <mergeCell ref="B265:D266"/>
    <mergeCell ref="E265:E266"/>
    <mergeCell ref="F265:I266"/>
    <mergeCell ref="L265:L268"/>
    <mergeCell ref="A261:A274"/>
    <mergeCell ref="B261:C262"/>
    <mergeCell ref="D261:E262"/>
    <mergeCell ref="F261:I262"/>
    <mergeCell ref="J261:J270"/>
    <mergeCell ref="K261:K270"/>
    <mergeCell ref="L261:L264"/>
    <mergeCell ref="B269:D270"/>
    <mergeCell ref="E269:E270"/>
    <mergeCell ref="F269:I270"/>
    <mergeCell ref="L269:L272"/>
    <mergeCell ref="O276:O279"/>
    <mergeCell ref="P276:P279"/>
    <mergeCell ref="Q276:Q279"/>
    <mergeCell ref="N280:N283"/>
    <mergeCell ref="O280:O283"/>
    <mergeCell ref="P280:P283"/>
    <mergeCell ref="Q280:Q283"/>
    <mergeCell ref="O254:O257"/>
    <mergeCell ref="P254:P257"/>
    <mergeCell ref="Q254:Q257"/>
    <mergeCell ref="O261:O264"/>
    <mergeCell ref="P261:P264"/>
    <mergeCell ref="Q261:Q264"/>
    <mergeCell ref="O246:O249"/>
    <mergeCell ref="P246:P249"/>
    <mergeCell ref="Q246:Q249"/>
    <mergeCell ref="B248:D249"/>
    <mergeCell ref="F248:I249"/>
    <mergeCell ref="B250:D251"/>
    <mergeCell ref="E250:E251"/>
    <mergeCell ref="F250:I251"/>
    <mergeCell ref="L250:L253"/>
    <mergeCell ref="M250:M253"/>
    <mergeCell ref="N250:N253"/>
    <mergeCell ref="O250:O253"/>
    <mergeCell ref="P250:P253"/>
    <mergeCell ref="Q250:Q253"/>
    <mergeCell ref="B252:D253"/>
    <mergeCell ref="E252:E253"/>
    <mergeCell ref="F252:I253"/>
    <mergeCell ref="A246:A259"/>
    <mergeCell ref="B246:C247"/>
    <mergeCell ref="D246:E247"/>
    <mergeCell ref="F246:I247"/>
    <mergeCell ref="J246:J255"/>
    <mergeCell ref="K246:K255"/>
    <mergeCell ref="L246:L249"/>
    <mergeCell ref="M246:M249"/>
    <mergeCell ref="N246:N249"/>
    <mergeCell ref="B254:D255"/>
    <mergeCell ref="E254:E255"/>
    <mergeCell ref="F254:I255"/>
    <mergeCell ref="L254:L257"/>
    <mergeCell ref="M254:M257"/>
    <mergeCell ref="N254:N257"/>
    <mergeCell ref="B256:E259"/>
    <mergeCell ref="F256:K257"/>
    <mergeCell ref="F258:K259"/>
    <mergeCell ref="O239:O242"/>
    <mergeCell ref="P239:P242"/>
    <mergeCell ref="Q239:Q242"/>
    <mergeCell ref="B241:E244"/>
    <mergeCell ref="F241:K242"/>
    <mergeCell ref="F243:K244"/>
    <mergeCell ref="O231:O234"/>
    <mergeCell ref="P231:P234"/>
    <mergeCell ref="Q231:Q234"/>
    <mergeCell ref="B233:D234"/>
    <mergeCell ref="F233:I234"/>
    <mergeCell ref="B235:D236"/>
    <mergeCell ref="E235:E236"/>
    <mergeCell ref="F235:I236"/>
    <mergeCell ref="L235:L238"/>
    <mergeCell ref="M235:M238"/>
    <mergeCell ref="N235:N238"/>
    <mergeCell ref="O235:O238"/>
    <mergeCell ref="P235:P238"/>
    <mergeCell ref="Q235:Q238"/>
    <mergeCell ref="B237:D238"/>
    <mergeCell ref="E237:E238"/>
    <mergeCell ref="F237:I238"/>
    <mergeCell ref="A231:A244"/>
    <mergeCell ref="B231:C232"/>
    <mergeCell ref="D231:E232"/>
    <mergeCell ref="F231:I232"/>
    <mergeCell ref="J231:J240"/>
    <mergeCell ref="K231:K240"/>
    <mergeCell ref="L231:L234"/>
    <mergeCell ref="M231:M234"/>
    <mergeCell ref="N231:N234"/>
    <mergeCell ref="B239:D240"/>
    <mergeCell ref="E239:E240"/>
    <mergeCell ref="F239:I240"/>
    <mergeCell ref="L239:L242"/>
    <mergeCell ref="M239:M242"/>
    <mergeCell ref="N239:N242"/>
    <mergeCell ref="O224:O227"/>
    <mergeCell ref="P224:P227"/>
    <mergeCell ref="Q224:Q227"/>
    <mergeCell ref="B226:E229"/>
    <mergeCell ref="F226:K227"/>
    <mergeCell ref="F228:K229"/>
    <mergeCell ref="O216:O219"/>
    <mergeCell ref="P216:P219"/>
    <mergeCell ref="Q216:Q219"/>
    <mergeCell ref="B218:D219"/>
    <mergeCell ref="F218:I219"/>
    <mergeCell ref="B220:D221"/>
    <mergeCell ref="E220:E221"/>
    <mergeCell ref="F220:I221"/>
    <mergeCell ref="L220:L223"/>
    <mergeCell ref="M220:M223"/>
    <mergeCell ref="N220:N223"/>
    <mergeCell ref="O220:O223"/>
    <mergeCell ref="P220:P223"/>
    <mergeCell ref="Q220:Q223"/>
    <mergeCell ref="B222:D223"/>
    <mergeCell ref="E222:E223"/>
    <mergeCell ref="F222:I223"/>
    <mergeCell ref="A216:A229"/>
    <mergeCell ref="B216:C217"/>
    <mergeCell ref="D216:E217"/>
    <mergeCell ref="F216:I217"/>
    <mergeCell ref="J216:J225"/>
    <mergeCell ref="K216:K225"/>
    <mergeCell ref="L216:L219"/>
    <mergeCell ref="M216:M219"/>
    <mergeCell ref="N216:N219"/>
    <mergeCell ref="B224:D225"/>
    <mergeCell ref="E224:E225"/>
    <mergeCell ref="F224:I225"/>
    <mergeCell ref="L224:L227"/>
    <mergeCell ref="M224:M227"/>
    <mergeCell ref="N224:N227"/>
    <mergeCell ref="M205:M208"/>
    <mergeCell ref="N205:N208"/>
    <mergeCell ref="O205:O208"/>
    <mergeCell ref="P205:P208"/>
    <mergeCell ref="Q205:Q208"/>
    <mergeCell ref="B207:D208"/>
    <mergeCell ref="E207:E208"/>
    <mergeCell ref="F207:I208"/>
    <mergeCell ref="B209:D210"/>
    <mergeCell ref="E209:E210"/>
    <mergeCell ref="F209:I210"/>
    <mergeCell ref="L209:L212"/>
    <mergeCell ref="M209:M212"/>
    <mergeCell ref="N209:N212"/>
    <mergeCell ref="O209:O212"/>
    <mergeCell ref="P209:P212"/>
    <mergeCell ref="Q209:Q212"/>
    <mergeCell ref="B211:E214"/>
    <mergeCell ref="F211:K212"/>
    <mergeCell ref="F213:K214"/>
    <mergeCell ref="O194:O197"/>
    <mergeCell ref="P194:P197"/>
    <mergeCell ref="Q194:Q197"/>
    <mergeCell ref="B196:E199"/>
    <mergeCell ref="F196:K197"/>
    <mergeCell ref="F198:K199"/>
    <mergeCell ref="A201:A214"/>
    <mergeCell ref="B201:C202"/>
    <mergeCell ref="D201:E202"/>
    <mergeCell ref="F201:I202"/>
    <mergeCell ref="J201:J210"/>
    <mergeCell ref="K201:K210"/>
    <mergeCell ref="L201:L204"/>
    <mergeCell ref="M201:M204"/>
    <mergeCell ref="N201:N204"/>
    <mergeCell ref="O201:O204"/>
    <mergeCell ref="P201:P204"/>
    <mergeCell ref="Q201:Q204"/>
    <mergeCell ref="B203:D204"/>
    <mergeCell ref="F203:I204"/>
    <mergeCell ref="B205:D206"/>
    <mergeCell ref="E205:E206"/>
    <mergeCell ref="F205:I206"/>
    <mergeCell ref="L205:L208"/>
    <mergeCell ref="O186:O189"/>
    <mergeCell ref="P186:P189"/>
    <mergeCell ref="Q186:Q189"/>
    <mergeCell ref="B188:D189"/>
    <mergeCell ref="F188:I189"/>
    <mergeCell ref="B190:D191"/>
    <mergeCell ref="E190:E191"/>
    <mergeCell ref="F190:I191"/>
    <mergeCell ref="L190:L193"/>
    <mergeCell ref="M190:M193"/>
    <mergeCell ref="N190:N193"/>
    <mergeCell ref="O190:O193"/>
    <mergeCell ref="P190:P193"/>
    <mergeCell ref="Q190:Q193"/>
    <mergeCell ref="B192:D193"/>
    <mergeCell ref="E192:E193"/>
    <mergeCell ref="F192:I193"/>
    <mergeCell ref="A186:A199"/>
    <mergeCell ref="B186:C187"/>
    <mergeCell ref="D186:E187"/>
    <mergeCell ref="F186:I187"/>
    <mergeCell ref="J186:J195"/>
    <mergeCell ref="K186:K195"/>
    <mergeCell ref="L186:L189"/>
    <mergeCell ref="M186:M189"/>
    <mergeCell ref="N186:N189"/>
    <mergeCell ref="B194:D195"/>
    <mergeCell ref="E194:E195"/>
    <mergeCell ref="F194:I195"/>
    <mergeCell ref="L194:L197"/>
    <mergeCell ref="M194:M197"/>
    <mergeCell ref="N194:N197"/>
    <mergeCell ref="P179:P182"/>
    <mergeCell ref="Q179:Q182"/>
    <mergeCell ref="B181:E184"/>
    <mergeCell ref="F181:K182"/>
    <mergeCell ref="F183:K184"/>
    <mergeCell ref="O171:O174"/>
    <mergeCell ref="P171:P174"/>
    <mergeCell ref="Q171:Q174"/>
    <mergeCell ref="B173:D174"/>
    <mergeCell ref="F173:I174"/>
    <mergeCell ref="B175:D176"/>
    <mergeCell ref="E175:E176"/>
    <mergeCell ref="F175:I176"/>
    <mergeCell ref="L175:L178"/>
    <mergeCell ref="M175:M178"/>
    <mergeCell ref="N175:N178"/>
    <mergeCell ref="O175:O178"/>
    <mergeCell ref="P175:P178"/>
    <mergeCell ref="Q175:Q178"/>
    <mergeCell ref="B177:D178"/>
    <mergeCell ref="E177:E178"/>
    <mergeCell ref="F177:I178"/>
    <mergeCell ref="M171:M174"/>
    <mergeCell ref="N171:N174"/>
    <mergeCell ref="A171:A184"/>
    <mergeCell ref="B171:C172"/>
    <mergeCell ref="D171:E172"/>
    <mergeCell ref="F171:I172"/>
    <mergeCell ref="J171:J180"/>
    <mergeCell ref="K171:K180"/>
    <mergeCell ref="L171:L174"/>
    <mergeCell ref="N149:N152"/>
    <mergeCell ref="O149:O152"/>
    <mergeCell ref="B155:E155"/>
    <mergeCell ref="F155:I155"/>
    <mergeCell ref="B162:D163"/>
    <mergeCell ref="E162:E163"/>
    <mergeCell ref="F162:I163"/>
    <mergeCell ref="A156:A169"/>
    <mergeCell ref="A141:A154"/>
    <mergeCell ref="B179:D180"/>
    <mergeCell ref="E179:E180"/>
    <mergeCell ref="F179:I180"/>
    <mergeCell ref="L179:L182"/>
    <mergeCell ref="M179:M182"/>
    <mergeCell ref="N179:N182"/>
    <mergeCell ref="O179:O182"/>
    <mergeCell ref="J141:J150"/>
    <mergeCell ref="P149:P152"/>
    <mergeCell ref="Q149:Q152"/>
    <mergeCell ref="B151:E154"/>
    <mergeCell ref="F151:K152"/>
    <mergeCell ref="F153:K154"/>
    <mergeCell ref="Q141:Q144"/>
    <mergeCell ref="B143:D144"/>
    <mergeCell ref="F143:I144"/>
    <mergeCell ref="B145:D146"/>
    <mergeCell ref="E145:E146"/>
    <mergeCell ref="F145:I146"/>
    <mergeCell ref="L145:L148"/>
    <mergeCell ref="M145:M148"/>
    <mergeCell ref="N145:N148"/>
    <mergeCell ref="O145:O148"/>
    <mergeCell ref="P145:P148"/>
    <mergeCell ref="Q145:Q148"/>
    <mergeCell ref="B147:D148"/>
    <mergeCell ref="E147:E148"/>
    <mergeCell ref="F147:I148"/>
    <mergeCell ref="D141:E142"/>
    <mergeCell ref="F141:I142"/>
    <mergeCell ref="K141:K150"/>
    <mergeCell ref="L141:L144"/>
    <mergeCell ref="O59:O62"/>
    <mergeCell ref="P59:P62"/>
    <mergeCell ref="Q59:Q62"/>
    <mergeCell ref="B61:E64"/>
    <mergeCell ref="F61:K62"/>
    <mergeCell ref="F63:K64"/>
    <mergeCell ref="D111:I112"/>
    <mergeCell ref="O51:O54"/>
    <mergeCell ref="P51:P54"/>
    <mergeCell ref="Q51:Q54"/>
    <mergeCell ref="B53:D54"/>
    <mergeCell ref="F53:I54"/>
    <mergeCell ref="B55:D56"/>
    <mergeCell ref="E55:E56"/>
    <mergeCell ref="F55:I56"/>
    <mergeCell ref="L55:L58"/>
    <mergeCell ref="M55:M58"/>
    <mergeCell ref="N55:N58"/>
    <mergeCell ref="O55:O58"/>
    <mergeCell ref="P55:P58"/>
    <mergeCell ref="Q55:Q58"/>
    <mergeCell ref="B57:D58"/>
    <mergeCell ref="E57:E58"/>
    <mergeCell ref="F57:I58"/>
    <mergeCell ref="A51:A64"/>
    <mergeCell ref="B51:C52"/>
    <mergeCell ref="D51:E52"/>
    <mergeCell ref="F51:I52"/>
    <mergeCell ref="J51:J60"/>
    <mergeCell ref="K51:K60"/>
    <mergeCell ref="L51:L54"/>
    <mergeCell ref="M51:M54"/>
    <mergeCell ref="N51:N54"/>
    <mergeCell ref="B59:D60"/>
    <mergeCell ref="E59:E60"/>
    <mergeCell ref="F59:I60"/>
    <mergeCell ref="L59:L62"/>
    <mergeCell ref="M59:M62"/>
    <mergeCell ref="N59:N62"/>
    <mergeCell ref="O100:O103"/>
    <mergeCell ref="P100:P103"/>
    <mergeCell ref="O104:O107"/>
    <mergeCell ref="P104:P107"/>
    <mergeCell ref="Q100:Q103"/>
    <mergeCell ref="B102:D103"/>
    <mergeCell ref="E102:E103"/>
    <mergeCell ref="F102:I103"/>
    <mergeCell ref="Q104:Q107"/>
    <mergeCell ref="B106:E109"/>
    <mergeCell ref="F106:K107"/>
    <mergeCell ref="F108:K109"/>
    <mergeCell ref="B104:D105"/>
    <mergeCell ref="E104:E105"/>
    <mergeCell ref="F104:I105"/>
    <mergeCell ref="L104:L107"/>
    <mergeCell ref="M104:M107"/>
    <mergeCell ref="N104:N107"/>
    <mergeCell ref="L100:L103"/>
    <mergeCell ref="A96:A109"/>
    <mergeCell ref="B96:C97"/>
    <mergeCell ref="D96:E97"/>
    <mergeCell ref="F96:I97"/>
    <mergeCell ref="J96:J105"/>
    <mergeCell ref="K96:K105"/>
    <mergeCell ref="B98:D99"/>
    <mergeCell ref="F98:I99"/>
    <mergeCell ref="B100:D101"/>
    <mergeCell ref="E100:E101"/>
    <mergeCell ref="F100:I101"/>
    <mergeCell ref="O81:O84"/>
    <mergeCell ref="O96:O99"/>
    <mergeCell ref="P96:P99"/>
    <mergeCell ref="Q96:Q99"/>
    <mergeCell ref="Q89:Q92"/>
    <mergeCell ref="B91:E94"/>
    <mergeCell ref="F91:K92"/>
    <mergeCell ref="F93:K94"/>
    <mergeCell ref="L96:L99"/>
    <mergeCell ref="M96:M99"/>
    <mergeCell ref="N96:N99"/>
    <mergeCell ref="A81:A94"/>
    <mergeCell ref="B81:C82"/>
    <mergeCell ref="D81:E82"/>
    <mergeCell ref="F81:I82"/>
    <mergeCell ref="J81:J90"/>
    <mergeCell ref="Q81:Q84"/>
    <mergeCell ref="P81:P84"/>
    <mergeCell ref="P85:P88"/>
    <mergeCell ref="O89:O92"/>
    <mergeCell ref="P89:P92"/>
    <mergeCell ref="Q85:Q88"/>
    <mergeCell ref="B87:D88"/>
    <mergeCell ref="E87:E88"/>
    <mergeCell ref="F87:I88"/>
    <mergeCell ref="B89:D90"/>
    <mergeCell ref="L89:L92"/>
    <mergeCell ref="M89:M92"/>
    <mergeCell ref="N89:N92"/>
    <mergeCell ref="L85:L88"/>
    <mergeCell ref="M85:M88"/>
    <mergeCell ref="N85:N88"/>
    <mergeCell ref="O85:O88"/>
    <mergeCell ref="K81:K90"/>
    <mergeCell ref="L81:L84"/>
    <mergeCell ref="B140:E140"/>
    <mergeCell ref="F140:I140"/>
    <mergeCell ref="B141:C142"/>
    <mergeCell ref="P164:P167"/>
    <mergeCell ref="Q164:Q167"/>
    <mergeCell ref="B166:E169"/>
    <mergeCell ref="F166:K167"/>
    <mergeCell ref="F168:K169"/>
    <mergeCell ref="B164:D165"/>
    <mergeCell ref="E164:E165"/>
    <mergeCell ref="F164:I165"/>
    <mergeCell ref="L164:L167"/>
    <mergeCell ref="M164:M167"/>
    <mergeCell ref="M141:M144"/>
    <mergeCell ref="N141:N144"/>
    <mergeCell ref="O141:O144"/>
    <mergeCell ref="P141:P144"/>
    <mergeCell ref="B149:D150"/>
    <mergeCell ref="E149:E150"/>
    <mergeCell ref="F149:I150"/>
    <mergeCell ref="L149:L152"/>
    <mergeCell ref="M149:M152"/>
    <mergeCell ref="P160:P163"/>
    <mergeCell ref="Q160:Q163"/>
    <mergeCell ref="P156:P159"/>
    <mergeCell ref="Q156:Q159"/>
    <mergeCell ref="B158:D159"/>
    <mergeCell ref="F158:I159"/>
    <mergeCell ref="B160:D161"/>
    <mergeCell ref="E160:E161"/>
    <mergeCell ref="F160:I161"/>
    <mergeCell ref="L160:L163"/>
    <mergeCell ref="M160:M163"/>
    <mergeCell ref="N160:N163"/>
    <mergeCell ref="J156:J165"/>
    <mergeCell ref="K156:K165"/>
    <mergeCell ref="L156:L159"/>
    <mergeCell ref="M156:M159"/>
    <mergeCell ref="N156:N159"/>
    <mergeCell ref="O156:O159"/>
    <mergeCell ref="O160:O163"/>
    <mergeCell ref="N164:N167"/>
    <mergeCell ref="O164:O167"/>
    <mergeCell ref="B156:C157"/>
    <mergeCell ref="D156:E157"/>
    <mergeCell ref="F156:I157"/>
    <mergeCell ref="O134:O137"/>
    <mergeCell ref="P134:P137"/>
    <mergeCell ref="Q134:Q137"/>
    <mergeCell ref="B136:E139"/>
    <mergeCell ref="F136:K137"/>
    <mergeCell ref="F138:K139"/>
    <mergeCell ref="Q130:Q133"/>
    <mergeCell ref="B132:D133"/>
    <mergeCell ref="E132:E133"/>
    <mergeCell ref="F132:I133"/>
    <mergeCell ref="B134:D135"/>
    <mergeCell ref="E134:E135"/>
    <mergeCell ref="F134:I135"/>
    <mergeCell ref="L134:L137"/>
    <mergeCell ref="M134:M137"/>
    <mergeCell ref="N134:N137"/>
    <mergeCell ref="F130:I131"/>
    <mergeCell ref="L130:L133"/>
    <mergeCell ref="M130:M133"/>
    <mergeCell ref="N130:N133"/>
    <mergeCell ref="O130:O133"/>
    <mergeCell ref="P130:P133"/>
    <mergeCell ref="K126:K135"/>
    <mergeCell ref="B128:D129"/>
    <mergeCell ref="O126:O129"/>
    <mergeCell ref="P126:P129"/>
    <mergeCell ref="Q126:Q129"/>
    <mergeCell ref="A111:A124"/>
    <mergeCell ref="B125:E125"/>
    <mergeCell ref="F125:I125"/>
    <mergeCell ref="B111:C112"/>
    <mergeCell ref="P115:P118"/>
    <mergeCell ref="Q115:Q118"/>
    <mergeCell ref="B117:D118"/>
    <mergeCell ref="E117:E118"/>
    <mergeCell ref="L115:L118"/>
    <mergeCell ref="M115:M118"/>
    <mergeCell ref="N115:N118"/>
    <mergeCell ref="N111:N114"/>
    <mergeCell ref="O111:O114"/>
    <mergeCell ref="O115:O118"/>
    <mergeCell ref="N119:N122"/>
    <mergeCell ref="O119:O122"/>
    <mergeCell ref="A126:A139"/>
    <mergeCell ref="B126:C127"/>
    <mergeCell ref="D126:E127"/>
    <mergeCell ref="F126:I127"/>
    <mergeCell ref="J126:J135"/>
    <mergeCell ref="P119:P122"/>
    <mergeCell ref="Q119:Q122"/>
    <mergeCell ref="B121:E124"/>
    <mergeCell ref="F121:K122"/>
    <mergeCell ref="F123:K124"/>
    <mergeCell ref="F119:I120"/>
    <mergeCell ref="L119:L122"/>
    <mergeCell ref="M119:M122"/>
    <mergeCell ref="J111:J120"/>
    <mergeCell ref="K111:K120"/>
    <mergeCell ref="L111:L114"/>
    <mergeCell ref="M111:M114"/>
    <mergeCell ref="P111:P114"/>
    <mergeCell ref="Q111:Q114"/>
    <mergeCell ref="B113:D114"/>
    <mergeCell ref="F113:I114"/>
    <mergeCell ref="B115:D116"/>
    <mergeCell ref="E115:E116"/>
    <mergeCell ref="F115:I116"/>
    <mergeCell ref="B130:D131"/>
    <mergeCell ref="E130:E131"/>
    <mergeCell ref="F117:I118"/>
    <mergeCell ref="B83:D84"/>
    <mergeCell ref="F83:I84"/>
    <mergeCell ref="B85:D86"/>
    <mergeCell ref="E85:E86"/>
    <mergeCell ref="F85:I86"/>
    <mergeCell ref="E89:E90"/>
    <mergeCell ref="F89:I90"/>
    <mergeCell ref="B72:D73"/>
    <mergeCell ref="F74:I75"/>
    <mergeCell ref="L70:L73"/>
    <mergeCell ref="M70:M73"/>
    <mergeCell ref="N70:N73"/>
    <mergeCell ref="B76:E79"/>
    <mergeCell ref="F78:K79"/>
    <mergeCell ref="F76:K77"/>
    <mergeCell ref="F128:I129"/>
    <mergeCell ref="M81:M84"/>
    <mergeCell ref="N81:N84"/>
    <mergeCell ref="M100:M103"/>
    <mergeCell ref="N100:N103"/>
    <mergeCell ref="Q21:Q24"/>
    <mergeCell ref="B23:D24"/>
    <mergeCell ref="F23:I24"/>
    <mergeCell ref="B25:D26"/>
    <mergeCell ref="E25:E26"/>
    <mergeCell ref="F25:I26"/>
    <mergeCell ref="L25:L28"/>
    <mergeCell ref="F65:I65"/>
    <mergeCell ref="J66:J75"/>
    <mergeCell ref="O66:O69"/>
    <mergeCell ref="P66:P69"/>
    <mergeCell ref="Q66:Q69"/>
    <mergeCell ref="O70:O73"/>
    <mergeCell ref="P70:P73"/>
    <mergeCell ref="Q70:Q73"/>
    <mergeCell ref="O74:O77"/>
    <mergeCell ref="P74:P77"/>
    <mergeCell ref="Q74:Q77"/>
    <mergeCell ref="Q25:Q28"/>
    <mergeCell ref="F27:I28"/>
    <mergeCell ref="B29:D30"/>
    <mergeCell ref="E29:E30"/>
    <mergeCell ref="F29:I30"/>
    <mergeCell ref="Q29:Q32"/>
    <mergeCell ref="K21:K30"/>
    <mergeCell ref="L21:L24"/>
    <mergeCell ref="M21:M24"/>
    <mergeCell ref="N21:N24"/>
    <mergeCell ref="O21:O24"/>
    <mergeCell ref="O25:O28"/>
    <mergeCell ref="N29:N32"/>
    <mergeCell ref="O29:O32"/>
    <mergeCell ref="M25:M28"/>
    <mergeCell ref="N25:N28"/>
    <mergeCell ref="P289:P290"/>
    <mergeCell ref="A21:A34"/>
    <mergeCell ref="F42:I43"/>
    <mergeCell ref="F44:I45"/>
    <mergeCell ref="B42:D43"/>
    <mergeCell ref="B44:D45"/>
    <mergeCell ref="B27:D28"/>
    <mergeCell ref="E27:E28"/>
    <mergeCell ref="B40:D41"/>
    <mergeCell ref="E40:E41"/>
    <mergeCell ref="F38:I39"/>
    <mergeCell ref="B21:C22"/>
    <mergeCell ref="D21:E22"/>
    <mergeCell ref="F21:I22"/>
    <mergeCell ref="B31:E34"/>
    <mergeCell ref="F31:K32"/>
    <mergeCell ref="F33:K34"/>
    <mergeCell ref="F36:I37"/>
    <mergeCell ref="A36:A49"/>
    <mergeCell ref="L29:L32"/>
    <mergeCell ref="M29:M32"/>
    <mergeCell ref="P29:P32"/>
    <mergeCell ref="P25:P28"/>
    <mergeCell ref="J21:J30"/>
    <mergeCell ref="B35:E35"/>
    <mergeCell ref="F35:I35"/>
    <mergeCell ref="M276:M279"/>
    <mergeCell ref="N276:N279"/>
    <mergeCell ref="L276:L279"/>
    <mergeCell ref="A289:J290"/>
    <mergeCell ref="M280:M283"/>
    <mergeCell ref="L280:L283"/>
    <mergeCell ref="M289:M290"/>
    <mergeCell ref="N289:N290"/>
    <mergeCell ref="A66:A79"/>
    <mergeCell ref="L66:L69"/>
    <mergeCell ref="M66:M69"/>
    <mergeCell ref="N66:N69"/>
    <mergeCell ref="L74:L77"/>
    <mergeCell ref="M74:M77"/>
    <mergeCell ref="N74:N77"/>
    <mergeCell ref="F70:I71"/>
    <mergeCell ref="B70:D71"/>
    <mergeCell ref="E70:E71"/>
    <mergeCell ref="E72:E73"/>
    <mergeCell ref="F72:I73"/>
    <mergeCell ref="B74:D75"/>
    <mergeCell ref="E74:E75"/>
    <mergeCell ref="Q14:Q18"/>
    <mergeCell ref="O36:O39"/>
    <mergeCell ref="Q289:Q290"/>
    <mergeCell ref="M284:M287"/>
    <mergeCell ref="N284:N287"/>
    <mergeCell ref="O284:O287"/>
    <mergeCell ref="P284:P287"/>
    <mergeCell ref="Q284:Q287"/>
    <mergeCell ref="A288:Q288"/>
    <mergeCell ref="K289:K290"/>
    <mergeCell ref="E14:E16"/>
    <mergeCell ref="F14:I16"/>
    <mergeCell ref="M44:M47"/>
    <mergeCell ref="E44:E45"/>
    <mergeCell ref="B65:E65"/>
    <mergeCell ref="B66:C67"/>
    <mergeCell ref="D66:E67"/>
    <mergeCell ref="F66:I67"/>
    <mergeCell ref="O289:O290"/>
    <mergeCell ref="B119:D120"/>
    <mergeCell ref="E119:E120"/>
    <mergeCell ref="K66:K75"/>
    <mergeCell ref="B68:D69"/>
    <mergeCell ref="F68:I69"/>
    <mergeCell ref="L289:L290"/>
    <mergeCell ref="K14:K16"/>
    <mergeCell ref="J14:J16"/>
    <mergeCell ref="F18:K18"/>
    <mergeCell ref="N14:N18"/>
    <mergeCell ref="O14:O18"/>
    <mergeCell ref="P44:P47"/>
    <mergeCell ref="M14:M18"/>
    <mergeCell ref="A14:A18"/>
    <mergeCell ref="F40:I41"/>
    <mergeCell ref="B38:D39"/>
    <mergeCell ref="D36:E37"/>
    <mergeCell ref="B36:C37"/>
    <mergeCell ref="E42:E43"/>
    <mergeCell ref="P40:P43"/>
    <mergeCell ref="M36:M39"/>
    <mergeCell ref="O44:O47"/>
    <mergeCell ref="B20:E20"/>
    <mergeCell ref="F20:I20"/>
    <mergeCell ref="L126:L129"/>
    <mergeCell ref="M126:M129"/>
    <mergeCell ref="N126:N129"/>
    <mergeCell ref="B14:D16"/>
    <mergeCell ref="J36:J45"/>
    <mergeCell ref="B17:E18"/>
    <mergeCell ref="F17:K17"/>
    <mergeCell ref="P36:P39"/>
    <mergeCell ref="Q36:Q39"/>
    <mergeCell ref="P21:P24"/>
    <mergeCell ref="N36:N39"/>
    <mergeCell ref="M1:Q6"/>
    <mergeCell ref="A8:Q12"/>
    <mergeCell ref="L284:L287"/>
    <mergeCell ref="Q44:Q47"/>
    <mergeCell ref="K36:K45"/>
    <mergeCell ref="L40:L43"/>
    <mergeCell ref="M40:M43"/>
    <mergeCell ref="N40:N43"/>
    <mergeCell ref="O40:O43"/>
    <mergeCell ref="N44:N47"/>
    <mergeCell ref="B46:E49"/>
    <mergeCell ref="F46:K47"/>
    <mergeCell ref="F48:K49"/>
    <mergeCell ref="L44:L47"/>
    <mergeCell ref="Q40:Q43"/>
    <mergeCell ref="L36:L39"/>
    <mergeCell ref="L14:L18"/>
    <mergeCell ref="P14:P18"/>
  </mergeCells>
  <phoneticPr fontId="1" type="noConversion"/>
  <printOptions horizontalCentered="1"/>
  <pageMargins left="0.23622047244094491" right="0.23622047244094491" top="0.43307086614173229" bottom="0.35433070866141736" header="0.23622047244094491" footer="0.19685039370078741"/>
  <pageSetup paperSize="9" scale="90" orientation="landscape" horizontalDpi="300" verticalDpi="300" r:id="rId1"/>
  <headerFooter>
    <oddHeader>&amp;R&amp;P / &amp;N</oddHeader>
  </headerFooter>
  <rowBreaks count="9" manualBreakCount="9">
    <brk id="35" max="16" man="1"/>
    <brk id="65" max="16" man="1"/>
    <brk id="95" max="16" man="1"/>
    <brk id="125" max="16" man="1"/>
    <brk id="155" max="16" man="1"/>
    <brk id="185" max="16" man="1"/>
    <brk id="215" max="16" man="1"/>
    <brk id="245" max="16" man="1"/>
    <brk id="275" max="16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Tabela nr 5 Unia</vt:lpstr>
      <vt:lpstr>'Tabela nr 5 Unia'!Obszar_wydruku</vt:lpstr>
      <vt:lpstr>'Tabela nr 5 Unia'!Tytuły_wydruku</vt:lpstr>
    </vt:vector>
  </TitlesOfParts>
  <Company>Sw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FN</dc:creator>
  <cp:lastModifiedBy>preinstalacja</cp:lastModifiedBy>
  <cp:lastPrinted>2010-04-19T12:02:44Z</cp:lastPrinted>
  <dcterms:created xsi:type="dcterms:W3CDTF">2006-11-03T12:11:37Z</dcterms:created>
  <dcterms:modified xsi:type="dcterms:W3CDTF">2010-05-07T08:19:39Z</dcterms:modified>
</cp:coreProperties>
</file>