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2" i="5" l="1"/>
  <c r="E11" i="5"/>
  <c r="E8" i="5"/>
  <c r="E19" i="5"/>
  <c r="E9" i="5"/>
  <c r="E16" i="5" l="1"/>
  <c r="E14" i="5" s="1"/>
  <c r="E7" i="5"/>
  <c r="E35" i="5"/>
  <c r="E34" i="5"/>
  <c r="E37" i="5"/>
  <c r="E36" i="5"/>
  <c r="E10" i="5" l="1"/>
  <c r="E13" i="5" s="1"/>
  <c r="E26" i="5"/>
  <c r="E20" i="5"/>
  <c r="E25" i="5" l="1"/>
  <c r="H31" i="5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<sst xmlns="http://schemas.openxmlformats.org/spreadsheetml/2006/main" count="66" uniqueCount="49">
  <si>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</si>
  <si>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</si>
  <si>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</si>
  <si>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</si>
  <si>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</si>
  <si>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</si>
  <si>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</si>
  <si>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</si>
  <si>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</si>
  <si>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</si>
  <si>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</si>
  <si>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</si>
  <si>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</si>
  <si>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</si>
  <si>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</si>
  <si>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</si>
  <si>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</si>
  <si>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</si>
  <si>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</si>
  <si>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</si>
  <si>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</si>
  <si>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</si>
  <si>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</si>
  <si>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</si>
  <si>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</si>
  <si>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</si>
  <si>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</si>
  <si>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</si>
  <si>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</si>
  <si>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</si>
  <si>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</si>
  <si>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</si>
  <si>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</si>
  <si>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</si>
  <si>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</si>
  <si>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</si>
  <si>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</si>
  <si>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</si>
  <si>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</si>
  <si>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</si>
  <si>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</si>
  <si>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</si>
  <si>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</si>
  <si>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</si>
  <si>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</si>
  <si>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</si>
  <si>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</si>
  <si>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2014 roku</t>
  </si>
  <si>
    <t>do Uchwały Nr XLVIII/521/14                                              Rady Miejskiej w Świętochłowicach z dnia 30.04.2014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</si>
</sst>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SheetLayoutView="100" workbookViewId="0">
      <selection activeCell="C2" sqref="C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C1" s="2"/>
      <c r="D1" s="103" t="s">
        <v>44</v>
      </c>
      <c r="E1" s="103"/>
      <c r="F1" s="103"/>
      <c r="G1" s="22"/>
    </row>
    <row r="2" spans="1:7" ht="38.25" customHeight="1" x14ac:dyDescent="0.2">
      <c r="C2" s="5"/>
      <c r="D2" s="115" t="s">
        <v>48</v>
      </c>
      <c r="E2" s="115"/>
      <c r="F2" s="115"/>
      <c r="G2" s="22"/>
    </row>
    <row r="3" spans="1:7" ht="10.5" customHeight="1" x14ac:dyDescent="0.2">
      <c r="C3" s="5"/>
      <c r="D3" s="75"/>
      <c r="E3" s="75"/>
      <c r="F3" s="75"/>
      <c r="G3" s="22"/>
    </row>
    <row r="4" spans="1:7" ht="55.5" customHeight="1" x14ac:dyDescent="0.2">
      <c r="A4" s="106" t="s">
        <v>47</v>
      </c>
      <c r="B4" s="106"/>
      <c r="C4" s="106"/>
      <c r="D4" s="106"/>
      <c r="E4" s="106"/>
      <c r="F4" s="106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79">
        <f>SUM(E8:E9)</f>
        <v>222978601</v>
      </c>
      <c r="F7" s="1"/>
    </row>
    <row r="8" spans="1:7" ht="19.5" customHeight="1" x14ac:dyDescent="0.25">
      <c r="B8" s="63" t="s">
        <v>31</v>
      </c>
      <c r="C8" s="64" t="s">
        <v>32</v>
      </c>
      <c r="D8" s="67"/>
      <c r="E8" s="80">
        <f>161692757+1481248-327148</f>
        <v>162846857</v>
      </c>
      <c r="F8" s="1"/>
    </row>
    <row r="9" spans="1:7" ht="19.5" customHeight="1" x14ac:dyDescent="0.25">
      <c r="B9" s="65" t="s">
        <v>33</v>
      </c>
      <c r="C9" s="66" t="s">
        <v>34</v>
      </c>
      <c r="D9" s="68"/>
      <c r="E9" s="81">
        <f>59799745+481999-150000</f>
        <v>60131744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2">
        <f>SUM(E11:E12)</f>
        <v>247347686</v>
      </c>
    </row>
    <row r="11" spans="1:7" ht="21.75" customHeight="1" x14ac:dyDescent="0.25">
      <c r="B11" s="63" t="s">
        <v>31</v>
      </c>
      <c r="C11" s="64" t="s">
        <v>35</v>
      </c>
      <c r="D11" s="67"/>
      <c r="E11" s="80">
        <f>156143313+1241615-63765-1260000-125000</f>
        <v>155936163</v>
      </c>
    </row>
    <row r="12" spans="1:7" ht="21.75" customHeight="1" thickBot="1" x14ac:dyDescent="0.3">
      <c r="B12" s="65" t="s">
        <v>33</v>
      </c>
      <c r="C12" s="66" t="s">
        <v>36</v>
      </c>
      <c r="D12" s="68"/>
      <c r="E12" s="81">
        <f>86242524+4083999-300000+1688000-428000+125000</f>
        <v>91411523</v>
      </c>
    </row>
    <row r="13" spans="1:7" s="24" customFormat="1" ht="24.95" customHeight="1" thickBot="1" x14ac:dyDescent="0.25">
      <c r="B13" s="27" t="s">
        <v>8</v>
      </c>
      <c r="C13" s="28" t="s">
        <v>22</v>
      </c>
      <c r="D13" s="29"/>
      <c r="E13" s="83">
        <f>E10-E7</f>
        <v>24369085</v>
      </c>
    </row>
    <row r="14" spans="1:7" s="24" customFormat="1" ht="24.95" customHeight="1" thickBot="1" x14ac:dyDescent="0.25">
      <c r="B14" s="50" t="s">
        <v>9</v>
      </c>
      <c r="C14" s="51" t="s">
        <v>23</v>
      </c>
      <c r="D14" s="52"/>
      <c r="E14" s="84">
        <f>SUM(E15:E19)</f>
        <v>24369085</v>
      </c>
      <c r="F14" s="25"/>
    </row>
    <row r="15" spans="1:7" ht="22.5" customHeight="1" x14ac:dyDescent="0.3">
      <c r="B15" s="9" t="s">
        <v>1</v>
      </c>
      <c r="C15" s="12" t="s">
        <v>42</v>
      </c>
      <c r="D15" s="30">
        <v>952</v>
      </c>
      <c r="E15" s="85">
        <v>4200000</v>
      </c>
    </row>
    <row r="16" spans="1:7" ht="22.5" customHeight="1" x14ac:dyDescent="0.3">
      <c r="B16" s="6" t="s">
        <v>2</v>
      </c>
      <c r="C16" s="14" t="s">
        <v>43</v>
      </c>
      <c r="D16" s="31">
        <v>952</v>
      </c>
      <c r="E16" s="86">
        <f>12559761+3182000</f>
        <v>15741761</v>
      </c>
    </row>
    <row r="17" spans="2:8" ht="19.5" customHeight="1" x14ac:dyDescent="0.3">
      <c r="B17" s="6" t="s">
        <v>3</v>
      </c>
      <c r="C17" s="14" t="s">
        <v>10</v>
      </c>
      <c r="D17" s="117">
        <v>931</v>
      </c>
      <c r="E17" s="116">
        <v>3898604</v>
      </c>
    </row>
    <row r="18" spans="2:8" ht="15" customHeight="1" x14ac:dyDescent="0.3">
      <c r="B18" s="8"/>
      <c r="C18" s="15" t="s">
        <v>11</v>
      </c>
      <c r="D18" s="108"/>
      <c r="E18" s="110"/>
    </row>
    <row r="19" spans="2:8" ht="20.25" customHeight="1" thickBot="1" x14ac:dyDescent="0.35">
      <c r="B19" s="6" t="s">
        <v>4</v>
      </c>
      <c r="C19" s="10" t="s">
        <v>39</v>
      </c>
      <c r="D19" s="31">
        <v>950</v>
      </c>
      <c r="E19" s="86">
        <f>234970+293750</f>
        <v>528720</v>
      </c>
    </row>
    <row r="20" spans="2:8" s="24" customFormat="1" ht="24.95" customHeight="1" thickBot="1" x14ac:dyDescent="0.25">
      <c r="B20" s="53" t="s">
        <v>13</v>
      </c>
      <c r="C20" s="54" t="s">
        <v>24</v>
      </c>
      <c r="D20" s="55"/>
      <c r="E20" s="87">
        <f>SUM(E21:E24)</f>
        <v>4101396</v>
      </c>
    </row>
    <row r="21" spans="2:8" ht="16.5" customHeight="1" x14ac:dyDescent="0.3">
      <c r="B21" s="16" t="s">
        <v>1</v>
      </c>
      <c r="C21" s="13" t="s">
        <v>10</v>
      </c>
      <c r="D21" s="107">
        <v>931</v>
      </c>
      <c r="E21" s="109">
        <v>4101396</v>
      </c>
    </row>
    <row r="22" spans="2:8" ht="14.25" customHeight="1" x14ac:dyDescent="0.3">
      <c r="B22" s="17"/>
      <c r="C22" s="15" t="s">
        <v>11</v>
      </c>
      <c r="D22" s="108"/>
      <c r="E22" s="110"/>
    </row>
    <row r="23" spans="2:8" ht="18.75" customHeight="1" x14ac:dyDescent="0.3">
      <c r="B23" s="6" t="s">
        <v>2</v>
      </c>
      <c r="C23" s="72" t="s">
        <v>21</v>
      </c>
      <c r="D23" s="31">
        <v>952</v>
      </c>
      <c r="E23" s="88" t="s">
        <v>40</v>
      </c>
    </row>
    <row r="24" spans="2:8" ht="18.75" customHeight="1" thickBot="1" x14ac:dyDescent="0.35">
      <c r="B24" s="6" t="s">
        <v>3</v>
      </c>
      <c r="C24" s="10" t="s">
        <v>41</v>
      </c>
      <c r="D24" s="31">
        <v>950</v>
      </c>
      <c r="E24" s="86" t="s">
        <v>40</v>
      </c>
    </row>
    <row r="25" spans="2:8" ht="22.5" customHeight="1" thickBot="1" x14ac:dyDescent="0.25">
      <c r="B25" s="69" t="s">
        <v>14</v>
      </c>
      <c r="C25" s="70" t="s">
        <v>38</v>
      </c>
      <c r="D25" s="71"/>
      <c r="E25" s="89">
        <f>SUM(E14+E20)</f>
        <v>28470481</v>
      </c>
    </row>
    <row r="26" spans="2:8" s="24" customFormat="1" ht="24.95" customHeight="1" thickBot="1" x14ac:dyDescent="0.25">
      <c r="B26" s="56" t="s">
        <v>37</v>
      </c>
      <c r="C26" s="57" t="s">
        <v>15</v>
      </c>
      <c r="D26" s="58"/>
      <c r="E26" s="90">
        <f>SUM(E27:E30)</f>
        <v>4101396</v>
      </c>
    </row>
    <row r="27" spans="2:8" s="24" customFormat="1" ht="33" customHeight="1" x14ac:dyDescent="0.3">
      <c r="B27" s="34" t="s">
        <v>1</v>
      </c>
      <c r="C27" s="35" t="s">
        <v>26</v>
      </c>
      <c r="D27" s="40">
        <v>982</v>
      </c>
      <c r="E27" s="91">
        <v>3500000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2" t="s">
        <v>40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85" t="s">
        <v>40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93">
        <v>601396</v>
      </c>
    </row>
    <row r="31" spans="2:8" ht="12.75" customHeight="1" x14ac:dyDescent="0.3">
      <c r="B31" s="37"/>
      <c r="C31" s="10"/>
      <c r="D31" s="38"/>
      <c r="E31" s="94"/>
      <c r="H31" s="102">
        <f>E7+E25-E10-E26</f>
        <v>0</v>
      </c>
    </row>
    <row r="32" spans="2:8" ht="20.25" customHeight="1" x14ac:dyDescent="0.25">
      <c r="B32" s="37"/>
      <c r="C32" s="26" t="s">
        <v>25</v>
      </c>
      <c r="D32" s="38"/>
      <c r="E32" s="94"/>
    </row>
    <row r="33" spans="2:5" ht="13.5" customHeight="1" thickBot="1" x14ac:dyDescent="0.3">
      <c r="B33" s="37"/>
      <c r="C33" s="26"/>
      <c r="D33" s="38"/>
      <c r="E33" s="95" t="s">
        <v>5</v>
      </c>
    </row>
    <row r="34" spans="2:5" ht="41.25" customHeight="1" thickBot="1" x14ac:dyDescent="0.25">
      <c r="B34" s="74">
        <v>1</v>
      </c>
      <c r="C34" s="120" t="s">
        <v>45</v>
      </c>
      <c r="D34" s="121"/>
      <c r="E34" s="96">
        <f>E15</f>
        <v>4200000</v>
      </c>
    </row>
    <row r="35" spans="2:5" ht="41.25" customHeight="1" thickBot="1" x14ac:dyDescent="0.25">
      <c r="B35" s="76">
        <v>2</v>
      </c>
      <c r="C35" s="77" t="s">
        <v>46</v>
      </c>
      <c r="D35" s="78"/>
      <c r="E35" s="97">
        <f>E16</f>
        <v>15741761</v>
      </c>
    </row>
    <row r="36" spans="2:5" ht="38.25" customHeight="1" x14ac:dyDescent="0.2">
      <c r="B36" s="42">
        <v>3</v>
      </c>
      <c r="C36" s="111" t="s">
        <v>27</v>
      </c>
      <c r="D36" s="112"/>
      <c r="E36" s="98">
        <f>E17</f>
        <v>3898604</v>
      </c>
    </row>
    <row r="37" spans="2:5" ht="38.25" customHeight="1" x14ac:dyDescent="0.2">
      <c r="B37" s="43">
        <v>4</v>
      </c>
      <c r="C37" s="113" t="s">
        <v>28</v>
      </c>
      <c r="D37" s="114"/>
      <c r="E37" s="99">
        <f>E21</f>
        <v>4101396</v>
      </c>
    </row>
    <row r="38" spans="2:5" ht="41.25" customHeight="1" x14ac:dyDescent="0.2">
      <c r="B38" s="73">
        <v>5</v>
      </c>
      <c r="C38" s="118" t="s">
        <v>29</v>
      </c>
      <c r="D38" s="119"/>
      <c r="E38" s="100">
        <v>6000000</v>
      </c>
    </row>
    <row r="39" spans="2:5" ht="41.25" customHeight="1" thickBot="1" x14ac:dyDescent="0.25">
      <c r="B39" s="41">
        <v>6</v>
      </c>
      <c r="C39" s="104" t="s">
        <v>30</v>
      </c>
      <c r="D39" s="105"/>
      <c r="E39" s="101">
        <v>0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2014-05-06T08:06:59Z</cp:lastPrinted>
  <dcterms:created xsi:type="dcterms:W3CDTF">1997-02-26T13:46:56Z</dcterms:created>
  <dcterms:modified xsi:type="dcterms:W3CDTF">2014-05-06T08:07:45Z</dcterms:modified>
</cp:coreProperties>
</file>