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ena obsługi bankowe" sheetId="1" r:id="rId1"/>
    <sheet name="Opłacalność ekonomiczna" sheetId="2" r:id="rId2"/>
  </sheets>
  <definedNames>
    <definedName name="_xlnm.Print_Area" localSheetId="0">'Cena obsługi bankowe'!$C$4:$M$50</definedName>
    <definedName name="_xlnm.Print_Area" localSheetId="1">'Opłacalność ekonomiczna'!$A$4:$I$15</definedName>
  </definedNames>
  <calcPr fullCalcOnLoad="1"/>
</workbook>
</file>

<file path=xl/sharedStrings.xml><?xml version="1.0" encoding="utf-8"?>
<sst xmlns="http://schemas.openxmlformats.org/spreadsheetml/2006/main" count="104" uniqueCount="70">
  <si>
    <t>Lp.</t>
  </si>
  <si>
    <t>Wyszczególnienie</t>
  </si>
  <si>
    <t>Cena jednostkowa operacji</t>
  </si>
  <si>
    <t>Prowizja za zamknięcie rachunku</t>
  </si>
  <si>
    <t>Opłata za 1 blankiet czekowy</t>
  </si>
  <si>
    <t>Wysokość prowizji bankowej od maksymalnej kwoty limitu kredytu na rachunku podstawowym</t>
  </si>
  <si>
    <t>Opłata za wydanie opinii bankowej</t>
  </si>
  <si>
    <t>System bankowości elektronicznej               ( internetowy ) - opłata za zainstalowanie</t>
  </si>
  <si>
    <t>System bankowości elektronicznej            ( internetowy ) - abonament miesięczny</t>
  </si>
  <si>
    <t xml:space="preserve">System bankowości elektronicznej              ( internetowy ) - szkolenie, aktualizację oraz wszelkie modyfikacje </t>
  </si>
  <si>
    <t xml:space="preserve">Lp. </t>
  </si>
  <si>
    <t xml:space="preserve">Oprocentowanie środków na rachunku podstawowym i na rachunkach jednostek powiązanych z budżetem miasta
- lokaty jednodniowe (automat </t>
  </si>
  <si>
    <t xml:space="preserve">Oprocentowanie kredytu w rachunku podstawowy </t>
  </si>
  <si>
    <t>Okres kapitalizacji odsetek</t>
  </si>
  <si>
    <t xml:space="preserve">Oprocentowanie środków na rachunkach walutowych </t>
  </si>
  <si>
    <t>WIBID ON
-wg notowań z dnia założenia lokaty</t>
  </si>
  <si>
    <t>Okres kapitalizacji</t>
  </si>
  <si>
    <t>Miesięczny
kwartalny
roczny</t>
  </si>
  <si>
    <t>% od wartości środków na rachunku</t>
  </si>
  <si>
    <t>Oprocentowanie środków na rachunkach lokat jednodniowych automatycznych</t>
  </si>
  <si>
    <t>Oprocentowanie lokat niestandardowych tygodniowych</t>
  </si>
  <si>
    <t>WIBID 1W - wg notowań z dnia założenia lokaty</t>
  </si>
  <si>
    <t>Oprocentowanie lokat niestandardowych miesięcznych</t>
  </si>
  <si>
    <t>WIBID 1M - wg notowań z dnia założenia lokaty</t>
  </si>
  <si>
    <t>Oprocentowanie lokat niestandardowych 3 miesięcznych</t>
  </si>
  <si>
    <t>WIBID 3M - wg notowań z dnia założenia lokaty</t>
  </si>
  <si>
    <t>Oferowany okres kapitalizacji</t>
  </si>
  <si>
    <t>Stawka referencyjna w %</t>
  </si>
  <si>
    <t xml:space="preserve">* % WIBID lub % WIBOR (procent liczby p) należy podać jako liczbę naturalną np.95 </t>
  </si>
  <si>
    <t>Prowizja od przelewu wewnętrznego elektronicznego</t>
  </si>
  <si>
    <t>Prowizja od przelewu zewnętrznego elektronicznego</t>
  </si>
  <si>
    <t>Prowizja za elektroniczny przelew za granicę wraz z komunikatem swiftowym</t>
  </si>
  <si>
    <t>Opłata za wydanie karty do obsługi świadczeń społecznych
( PUP, OPS, WŚSiZP )</t>
  </si>
  <si>
    <t>Opłata za otwarcie rachunku (w PLN, w walucie ) - pierwszy</t>
  </si>
  <si>
    <t>1a</t>
  </si>
  <si>
    <t>Opłata za otwarcie rachunku (w PLN, w walucie ) - kolejny</t>
  </si>
  <si>
    <t>2a</t>
  </si>
  <si>
    <t>PLN</t>
  </si>
  <si>
    <t>Cena dla kryterium</t>
  </si>
  <si>
    <t>%</t>
  </si>
  <si>
    <t xml:space="preserve">Stała 
P % </t>
  </si>
  <si>
    <t>Cena
(4 x 5)</t>
  </si>
  <si>
    <t>Miesięczna opłata za prowadzenie rachunku ( w PLN, w walucie ) - kolejny w tym sporządzanie wyciągów bankowych</t>
  </si>
  <si>
    <t>Miesięczna opłata za prowadzenie rachunku ( w PLN, w walucie ) pierwszy w tym sporządzanie wyciągów bankowych</t>
  </si>
  <si>
    <t>Szacunkowa Ilość ( wartość ) operacji bankowych</t>
  </si>
  <si>
    <t xml:space="preserve">Prowizja od jednorazowej wypłaty gotówkowej w PLN </t>
  </si>
  <si>
    <t xml:space="preserve">Opłata za udostępnienie bankowego systemu identyfikacji masowych płatności - SIMP </t>
  </si>
  <si>
    <t>Bankowy system identyfikacji masowych płatności - SIMP - abonament miesięczny</t>
  </si>
  <si>
    <t>WIBOR 1M - z dnia uruchomienia kredytu, aktualizowany w okresach miesięcznych</t>
  </si>
  <si>
    <t>WIBID ON
- średnia arytmetyczna z ostatnich 10 notowań poprzedniego miesiąca</t>
  </si>
  <si>
    <t xml:space="preserve">Opłata za udostępnienie systemu elektronicznych wypłat </t>
  </si>
  <si>
    <t xml:space="preserve">Miesięczna opłata za użytkowanie systemu wypłat elektronicznych </t>
  </si>
  <si>
    <t>System bankowości elektronicznej (internetowy) - wyposażenie tj. karta i czytnik kart USB</t>
  </si>
  <si>
    <t xml:space="preserve">System bankowości elektronicznej              ( internetowy ) - wizyta serwisowa na życzenie klienta </t>
  </si>
  <si>
    <t>System bankowości elektronicznej              ( internetowy ) - odblokowanie użytkownika</t>
  </si>
  <si>
    <t>System dystrybucji i płatności elektronicznych faktur (e-faktury) - wdrożenie</t>
  </si>
  <si>
    <t>System dystrybucji i płatności elektronicznych faktur (e-faktury) - abonament miesięczny</t>
  </si>
  <si>
    <t>Opłata miesięczna z tytułu prowadzenia lokaty jednodniowej automatycznej (dyspozycja codzienna)</t>
  </si>
  <si>
    <t>Kalkulacja w oparciu o liczbę operacji w stosunku rocznym (poza pozycjami przewidzianymi do realizacji jednorazowo, np.. otwarcie, zainstalowanie)</t>
  </si>
  <si>
    <t>Prowizja od jednorazowej wpłaty własnej gotówkowej otwartej w PLN</t>
  </si>
  <si>
    <t>Prowizja od jednorazowej wpłaty własnej gotówkowej zamkniętej w PLN</t>
  </si>
  <si>
    <t>Urządzenie z czytnikiem kodów 2D do przyjmowania opłat gotówkowych od klientów zamawiającego (Opłatomat) - udostępnienie</t>
  </si>
  <si>
    <t>Urządzenie z czytnikiem kodów 2D do przyjmowania opłat gotówkowych od klientów zamawiającego (Opłatomat) - abonament miesięczny</t>
  </si>
  <si>
    <t xml:space="preserve">Prowizja od pojedyńczej transakcji uznaniowej w systemie identyfikacji masowych płatności - SIMP </t>
  </si>
  <si>
    <t>System dystrybucji i płatności elektronicznych dyspozycji płatniczych (e-faktury) - koszt obsługi 1 faktury</t>
  </si>
  <si>
    <t>System dystrybucji i płatności elektronicznych dyspozycji płatniczych (e-faktury) - jednorazowa zgoda</t>
  </si>
  <si>
    <t>Automatyczna komunikacja pomiędzy systemem finansowo-księgowym zamawiającego a systemem bankowości elektronicznej (WEB service) - udostępnienie</t>
  </si>
  <si>
    <t>Automatyczna komunikacja pomiędzy systemem finansowo-księgowym zamawiającego a systemem bankowości elektronicznej (WEB service) - abonament)</t>
  </si>
  <si>
    <t>Oferowany  %   (p)* (wypełnia wykonawca)</t>
  </si>
  <si>
    <t>Cena stanowi sumę pozycji od 1 - 33 obliczoną wg wzoru maksymalnie 100 pkt.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</si>
</sst>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47"/>
        <bgColor indexed="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24" borderId="11" xfId="0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24" borderId="11" xfId="0" applyFill="1" applyBorder="1" applyAlignment="1" applyProtection="1">
      <alignment vertical="center"/>
      <protection hidden="1"/>
    </xf>
    <xf numFmtId="0" fontId="0" fillId="24" borderId="11" xfId="0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164" fontId="0" fillId="0" borderId="12" xfId="0" applyNumberFormat="1" applyBorder="1" applyAlignment="1" applyProtection="1">
      <alignment horizontal="right" vertical="center"/>
      <protection hidden="1"/>
    </xf>
    <xf numFmtId="164" fontId="0" fillId="0" borderId="25" xfId="0" applyNumberFormat="1" applyBorder="1" applyAlignment="1" applyProtection="1">
      <alignment horizontal="right" vertical="center"/>
      <protection hidden="1"/>
    </xf>
    <xf numFmtId="3" fontId="0" fillId="23" borderId="12" xfId="0" applyNumberFormat="1" applyFill="1" applyBorder="1" applyAlignment="1" applyProtection="1">
      <alignment horizontal="right" vertical="center"/>
      <protection locked="0"/>
    </xf>
    <xf numFmtId="3" fontId="0" fillId="23" borderId="25" xfId="0" applyNumberForma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vertical="center"/>
      <protection hidden="1"/>
    </xf>
    <xf numFmtId="4" fontId="0" fillId="0" borderId="25" xfId="0" applyNumberForma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164" fontId="0" fillId="0" borderId="12" xfId="0" applyNumberFormat="1" applyFill="1" applyBorder="1" applyAlignment="1" applyProtection="1">
      <alignment horizontal="right" vertical="center"/>
      <protection hidden="1"/>
    </xf>
    <xf numFmtId="0" fontId="0" fillId="0" borderId="25" xfId="0" applyFill="1" applyBorder="1" applyAlignment="1">
      <alignment horizontal="right" vertical="center"/>
    </xf>
    <xf numFmtId="4" fontId="0" fillId="0" borderId="12" xfId="0" applyNumberForma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23" borderId="25" xfId="0" applyFill="1" applyBorder="1" applyAlignment="1">
      <alignment horizontal="right" vertical="center"/>
    </xf>
    <xf numFmtId="0" fontId="3" fillId="4" borderId="26" xfId="0" applyFont="1" applyFill="1" applyBorder="1" applyAlignment="1" applyProtection="1">
      <alignment horizontal="center" vertical="center" wrapText="1"/>
      <protection hidden="1"/>
    </xf>
    <xf numFmtId="0" fontId="3" fillId="4" borderId="27" xfId="0" applyFont="1" applyFill="1" applyBorder="1" applyAlignment="1" applyProtection="1">
      <alignment horizontal="center" vertical="center" wrapText="1"/>
      <protection hidden="1"/>
    </xf>
    <xf numFmtId="164" fontId="0" fillId="0" borderId="25" xfId="0" applyNumberFormat="1" applyFill="1" applyBorder="1" applyAlignment="1" applyProtection="1">
      <alignment horizontal="right" vertical="center"/>
      <protection hidden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3" fontId="0" fillId="23" borderId="29" xfId="0" applyNumberFormat="1" applyFill="1" applyBorder="1" applyAlignment="1" applyProtection="1">
      <alignment horizontal="right" vertical="center"/>
      <protection locked="0"/>
    </xf>
    <xf numFmtId="3" fontId="0" fillId="23" borderId="30" xfId="0" applyNumberFormat="1" applyFill="1" applyBorder="1" applyAlignment="1" applyProtection="1">
      <alignment horizontal="right" vertical="center"/>
      <protection locked="0"/>
    </xf>
    <xf numFmtId="3" fontId="0" fillId="23" borderId="31" xfId="0" applyNumberFormat="1" applyFill="1" applyBorder="1" applyAlignment="1" applyProtection="1">
      <alignment horizontal="right" vertical="center"/>
      <protection locked="0"/>
    </xf>
    <xf numFmtId="3" fontId="0" fillId="23" borderId="32" xfId="0" applyNumberFormat="1" applyFill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vertical="center"/>
      <protection hidden="1"/>
    </xf>
    <xf numFmtId="4" fontId="0" fillId="0" borderId="34" xfId="0" applyNumberForma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34" xfId="0" applyFont="1" applyBorder="1" applyAlignment="1" applyProtection="1">
      <alignment horizontal="left" vertical="center" wrapText="1"/>
      <protection hidden="1"/>
    </xf>
    <xf numFmtId="164" fontId="0" fillId="0" borderId="33" xfId="0" applyNumberFormat="1" applyFill="1" applyBorder="1" applyAlignment="1" applyProtection="1">
      <alignment horizontal="right" vertical="center"/>
      <protection hidden="1"/>
    </xf>
    <xf numFmtId="164" fontId="0" fillId="0" borderId="34" xfId="0" applyNumberFormat="1" applyFill="1" applyBorder="1" applyAlignment="1" applyProtection="1">
      <alignment horizontal="right" vertical="center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4" fontId="0" fillId="0" borderId="35" xfId="0" applyNumberForma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164" fontId="0" fillId="0" borderId="29" xfId="0" applyNumberFormat="1" applyFill="1" applyBorder="1" applyAlignment="1" applyProtection="1">
      <alignment horizontal="right" vertical="center"/>
      <protection hidden="1"/>
    </xf>
    <xf numFmtId="164" fontId="0" fillId="0" borderId="30" xfId="0" applyNumberFormat="1" applyFill="1" applyBorder="1" applyAlignment="1" applyProtection="1">
      <alignment horizontal="right" vertical="center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164" fontId="0" fillId="0" borderId="31" xfId="0" applyNumberFormat="1" applyFill="1" applyBorder="1" applyAlignment="1" applyProtection="1">
      <alignment horizontal="right" vertical="center"/>
      <protection hidden="1"/>
    </xf>
    <xf numFmtId="164" fontId="0" fillId="0" borderId="32" xfId="0" applyNumberFormat="1" applyFill="1" applyBorder="1" applyAlignment="1" applyProtection="1">
      <alignment horizontal="right" vertical="center"/>
      <protection hidden="1"/>
    </xf>
    <xf numFmtId="4" fontId="0" fillId="0" borderId="31" xfId="0" applyNumberFormat="1" applyBorder="1" applyAlignment="1" applyProtection="1">
      <alignment vertical="center"/>
      <protection hidden="1"/>
    </xf>
    <xf numFmtId="4" fontId="0" fillId="0" borderId="37" xfId="0" applyNumberForma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3" fontId="0" fillId="23" borderId="33" xfId="0" applyNumberFormat="1" applyFill="1" applyBorder="1" applyAlignment="1" applyProtection="1">
      <alignment horizontal="right" vertical="center"/>
      <protection locked="0"/>
    </xf>
    <xf numFmtId="3" fontId="0" fillId="23" borderId="34" xfId="0" applyNumberFormat="1" applyFill="1" applyBorder="1" applyAlignment="1" applyProtection="1">
      <alignment horizontal="right" vertical="center"/>
      <protection locked="0"/>
    </xf>
    <xf numFmtId="4" fontId="0" fillId="0" borderId="38" xfId="0" applyNumberFormat="1" applyBorder="1" applyAlignment="1" applyProtection="1">
      <alignment vertical="center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  <xf numFmtId="44" fontId="0" fillId="23" borderId="33" xfId="0" applyNumberFormat="1" applyFill="1" applyBorder="1" applyAlignment="1" applyProtection="1">
      <alignment horizontal="center" vertical="center"/>
      <protection locked="0"/>
    </xf>
    <xf numFmtId="44" fontId="0" fillId="23" borderId="34" xfId="0" applyNumberForma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25" borderId="12" xfId="0" applyFont="1" applyFill="1" applyBorder="1" applyAlignment="1" applyProtection="1">
      <alignment horizontal="left" vertical="center" wrapText="1"/>
      <protection hidden="1"/>
    </xf>
    <xf numFmtId="0" fontId="3" fillId="25" borderId="11" xfId="0" applyFont="1" applyFill="1" applyBorder="1" applyAlignment="1" applyProtection="1">
      <alignment horizontal="left" vertical="center" wrapText="1"/>
      <protection hidden="1"/>
    </xf>
    <xf numFmtId="0" fontId="3" fillId="25" borderId="25" xfId="0" applyFont="1" applyFill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164" fontId="0" fillId="0" borderId="39" xfId="0" applyNumberFormat="1" applyBorder="1" applyAlignment="1">
      <alignment horizontal="right" vertical="center"/>
    </xf>
    <xf numFmtId="164" fontId="0" fillId="0" borderId="41" xfId="0" applyNumberFormat="1" applyBorder="1" applyAlignment="1">
      <alignment horizontal="right" vertical="center"/>
    </xf>
    <xf numFmtId="164" fontId="0" fillId="0" borderId="42" xfId="0" applyNumberFormat="1" applyBorder="1" applyAlignment="1">
      <alignment horizontal="right" vertical="center"/>
    </xf>
    <xf numFmtId="164" fontId="0" fillId="0" borderId="43" xfId="0" applyNumberFormat="1" applyBorder="1" applyAlignment="1">
      <alignment horizontal="right" vertical="center"/>
    </xf>
    <xf numFmtId="164" fontId="0" fillId="0" borderId="44" xfId="0" applyNumberFormat="1" applyBorder="1" applyAlignment="1">
      <alignment horizontal="right" vertical="center"/>
    </xf>
    <xf numFmtId="164" fontId="0" fillId="0" borderId="46" xfId="0" applyNumberFormat="1" applyBorder="1" applyAlignment="1">
      <alignment horizontal="right" vertical="center"/>
    </xf>
    <xf numFmtId="164" fontId="0" fillId="0" borderId="26" xfId="0" applyNumberFormat="1" applyBorder="1" applyAlignment="1" applyProtection="1">
      <alignment horizontal="right" vertical="center"/>
      <protection hidden="1"/>
    </xf>
    <xf numFmtId="164" fontId="0" fillId="0" borderId="27" xfId="0" applyNumberFormat="1" applyBorder="1" applyAlignment="1" applyProtection="1">
      <alignment horizontal="right" vertical="center"/>
      <protection hidden="1"/>
    </xf>
    <xf numFmtId="4" fontId="0" fillId="0" borderId="26" xfId="0" applyNumberFormat="1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164" fontId="0" fillId="0" borderId="33" xfId="0" applyNumberFormat="1" applyBorder="1" applyAlignment="1" applyProtection="1">
      <alignment horizontal="right" vertical="center"/>
      <protection hidden="1"/>
    </xf>
    <xf numFmtId="164" fontId="0" fillId="0" borderId="34" xfId="0" applyNumberFormat="1" applyBorder="1" applyAlignment="1" applyProtection="1">
      <alignment horizontal="right" vertical="center"/>
      <protection hidden="1"/>
    </xf>
    <xf numFmtId="164" fontId="0" fillId="0" borderId="26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 vertical="center"/>
      <protection hidden="1"/>
    </xf>
    <xf numFmtId="3" fontId="0" fillId="23" borderId="26" xfId="0" applyNumberFormat="1" applyFont="1" applyFill="1" applyBorder="1" applyAlignment="1" applyProtection="1">
      <alignment horizontal="center" vertical="center"/>
      <protection locked="0"/>
    </xf>
    <xf numFmtId="3" fontId="0" fillId="2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 horizontal="left" vertical="center" wrapText="1"/>
      <protection hidden="1"/>
    </xf>
    <xf numFmtId="0" fontId="0" fillId="24" borderId="11" xfId="0" applyFill="1" applyBorder="1" applyAlignment="1" applyProtection="1">
      <alignment horizontal="left" vertical="center" wrapText="1"/>
      <protection hidden="1"/>
    </xf>
    <xf numFmtId="0" fontId="0" fillId="24" borderId="25" xfId="0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26" borderId="12" xfId="0" applyFill="1" applyBorder="1" applyAlignment="1" applyProtection="1">
      <alignment horizontal="left" vertical="center" wrapText="1"/>
      <protection hidden="1"/>
    </xf>
    <xf numFmtId="0" fontId="0" fillId="26" borderId="25" xfId="0" applyFill="1" applyBorder="1" applyAlignment="1" applyProtection="1">
      <alignment horizontal="left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285750</xdr:colOff>
      <xdr:row>4</xdr:row>
      <xdr:rowOff>209550</xdr:rowOff>
    </xdr:from>
    <xdr:to>
      <xdr:col>16</xdr:col>
      <xdr:colOff>400050</xdr:colOff>
      <xdr:row>5</xdr:row>
      <xdr:rowOff>228600</xdr:rowOff>
    </xdr:to>
    <xdr:sp fLocksText="0">
      <xdr:nvSpPr>
        <xdr:cNvPr id="1" name="Text Box 51" hidden="1"/>
        <xdr:cNvSpPr txBox="1">
          <a:spLocks noChangeArrowheads="1"/>
        </xdr:cNvSpPr>
      </xdr:nvSpPr>
      <xdr:spPr>
        <a:xfrm>
          <a:off x="7591425" y="1009650"/>
          <a:ext cx="1943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8</xdr:row>
      <xdr:rowOff>28575</xdr:rowOff>
    </xdr:from>
    <xdr:to>
      <xdr:col>17</xdr:col>
      <xdr:colOff>400050</xdr:colOff>
      <xdr:row>8</xdr:row>
      <xdr:rowOff>361950</xdr:rowOff>
    </xdr:to>
    <xdr:sp fLocksText="0">
      <xdr:nvSpPr>
        <xdr:cNvPr id="2" name="Text Box 52" hidden="1"/>
        <xdr:cNvSpPr txBox="1">
          <a:spLocks noChangeArrowheads="1"/>
        </xdr:cNvSpPr>
      </xdr:nvSpPr>
      <xdr:spPr>
        <a:xfrm>
          <a:off x="8201025" y="2314575"/>
          <a:ext cx="1943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9</xdr:row>
      <xdr:rowOff>676275</xdr:rowOff>
    </xdr:from>
    <xdr:to>
      <xdr:col>17</xdr:col>
      <xdr:colOff>400050</xdr:colOff>
      <xdr:row>10</xdr:row>
      <xdr:rowOff>161925</xdr:rowOff>
    </xdr:to>
    <xdr:sp fLocksText="0">
      <xdr:nvSpPr>
        <xdr:cNvPr id="3" name="Text Box 53" hidden="1"/>
        <xdr:cNvSpPr txBox="1">
          <a:spLocks noChangeArrowheads="1"/>
        </xdr:cNvSpPr>
      </xdr:nvSpPr>
      <xdr:spPr>
        <a:xfrm>
          <a:off x="8201025" y="3609975"/>
          <a:ext cx="1943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10</xdr:row>
      <xdr:rowOff>476250</xdr:rowOff>
    </xdr:from>
    <xdr:to>
      <xdr:col>17</xdr:col>
      <xdr:colOff>400050</xdr:colOff>
      <xdr:row>10</xdr:row>
      <xdr:rowOff>800100</xdr:rowOff>
    </xdr:to>
    <xdr:sp fLocksText="0">
      <xdr:nvSpPr>
        <xdr:cNvPr id="4" name="Text Box 54" hidden="1"/>
        <xdr:cNvSpPr txBox="1">
          <a:spLocks noChangeArrowheads="1"/>
        </xdr:cNvSpPr>
      </xdr:nvSpPr>
      <xdr:spPr>
        <a:xfrm>
          <a:off x="8201025" y="4257675"/>
          <a:ext cx="1943100" cy="323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11</xdr:row>
      <xdr:rowOff>276225</xdr:rowOff>
    </xdr:from>
    <xdr:to>
      <xdr:col>17</xdr:col>
      <xdr:colOff>400050</xdr:colOff>
      <xdr:row>11</xdr:row>
      <xdr:rowOff>609600</xdr:rowOff>
    </xdr:to>
    <xdr:sp fLocksText="0">
      <xdr:nvSpPr>
        <xdr:cNvPr id="5" name="Text Box 55" hidden="1"/>
        <xdr:cNvSpPr txBox="1">
          <a:spLocks noChangeArrowheads="1"/>
        </xdr:cNvSpPr>
      </xdr:nvSpPr>
      <xdr:spPr>
        <a:xfrm>
          <a:off x="8201025" y="4905375"/>
          <a:ext cx="1943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12</xdr:row>
      <xdr:rowOff>276225</xdr:rowOff>
    </xdr:from>
    <xdr:to>
      <xdr:col>17</xdr:col>
      <xdr:colOff>400050</xdr:colOff>
      <xdr:row>12</xdr:row>
      <xdr:rowOff>609600</xdr:rowOff>
    </xdr:to>
    <xdr:sp fLocksText="0">
      <xdr:nvSpPr>
        <xdr:cNvPr id="6" name="Text Box 56" hidden="1"/>
        <xdr:cNvSpPr txBox="1">
          <a:spLocks noChangeArrowheads="1"/>
        </xdr:cNvSpPr>
      </xdr:nvSpPr>
      <xdr:spPr>
        <a:xfrm>
          <a:off x="8201025" y="5553075"/>
          <a:ext cx="1943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13</xdr:row>
      <xdr:rowOff>276225</xdr:rowOff>
    </xdr:from>
    <xdr:to>
      <xdr:col>17</xdr:col>
      <xdr:colOff>400050</xdr:colOff>
      <xdr:row>14</xdr:row>
      <xdr:rowOff>285750</xdr:rowOff>
    </xdr:to>
    <xdr:sp fLocksText="0">
      <xdr:nvSpPr>
        <xdr:cNvPr id="7" name="Text Box 57" hidden="1"/>
        <xdr:cNvSpPr txBox="1">
          <a:spLocks noChangeArrowheads="1"/>
        </xdr:cNvSpPr>
      </xdr:nvSpPr>
      <xdr:spPr>
        <a:xfrm>
          <a:off x="8201025" y="6200775"/>
          <a:ext cx="1943100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14</xdr:row>
      <xdr:rowOff>276225</xdr:rowOff>
    </xdr:from>
    <xdr:to>
      <xdr:col>17</xdr:col>
      <xdr:colOff>400050</xdr:colOff>
      <xdr:row>14</xdr:row>
      <xdr:rowOff>514350</xdr:rowOff>
    </xdr:to>
    <xdr:sp fLocksText="0">
      <xdr:nvSpPr>
        <xdr:cNvPr id="8" name="Text Box 58" hidden="1"/>
        <xdr:cNvSpPr txBox="1">
          <a:spLocks noChangeArrowheads="1"/>
        </xdr:cNvSpPr>
      </xdr:nvSpPr>
      <xdr:spPr>
        <a:xfrm>
          <a:off x="8201025" y="6848475"/>
          <a:ext cx="1943100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15</xdr:row>
      <xdr:rowOff>276225</xdr:rowOff>
    </xdr:from>
    <xdr:to>
      <xdr:col>17</xdr:col>
      <xdr:colOff>400050</xdr:colOff>
      <xdr:row>15</xdr:row>
      <xdr:rowOff>609600</xdr:rowOff>
    </xdr:to>
    <xdr:sp fLocksText="0">
      <xdr:nvSpPr>
        <xdr:cNvPr id="9" name="Text Box 59" hidden="1"/>
        <xdr:cNvSpPr txBox="1">
          <a:spLocks noChangeArrowheads="1"/>
        </xdr:cNvSpPr>
      </xdr:nvSpPr>
      <xdr:spPr>
        <a:xfrm>
          <a:off x="8201025" y="7496175"/>
          <a:ext cx="1943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16</xdr:row>
      <xdr:rowOff>276225</xdr:rowOff>
    </xdr:from>
    <xdr:to>
      <xdr:col>17</xdr:col>
      <xdr:colOff>400050</xdr:colOff>
      <xdr:row>16</xdr:row>
      <xdr:rowOff>609600</xdr:rowOff>
    </xdr:to>
    <xdr:sp fLocksText="0">
      <xdr:nvSpPr>
        <xdr:cNvPr id="10" name="Text Box 60" hidden="1"/>
        <xdr:cNvSpPr txBox="1">
          <a:spLocks noChangeArrowheads="1"/>
        </xdr:cNvSpPr>
      </xdr:nvSpPr>
      <xdr:spPr>
        <a:xfrm>
          <a:off x="8201025" y="8143875"/>
          <a:ext cx="1943100" cy="333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17</xdr:row>
      <xdr:rowOff>276225</xdr:rowOff>
    </xdr:from>
    <xdr:to>
      <xdr:col>17</xdr:col>
      <xdr:colOff>400050</xdr:colOff>
      <xdr:row>17</xdr:row>
      <xdr:rowOff>514350</xdr:rowOff>
    </xdr:to>
    <xdr:sp fLocksText="0">
      <xdr:nvSpPr>
        <xdr:cNvPr id="11" name="Text Box 61" hidden="1"/>
        <xdr:cNvSpPr txBox="1">
          <a:spLocks noChangeArrowheads="1"/>
        </xdr:cNvSpPr>
      </xdr:nvSpPr>
      <xdr:spPr>
        <a:xfrm>
          <a:off x="8201025" y="8791575"/>
          <a:ext cx="1943100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18</xdr:row>
      <xdr:rowOff>276225</xdr:rowOff>
    </xdr:from>
    <xdr:to>
      <xdr:col>17</xdr:col>
      <xdr:colOff>400050</xdr:colOff>
      <xdr:row>19</xdr:row>
      <xdr:rowOff>171450</xdr:rowOff>
    </xdr:to>
    <xdr:sp fLocksText="0">
      <xdr:nvSpPr>
        <xdr:cNvPr id="12" name="Text Box 62" hidden="1"/>
        <xdr:cNvSpPr txBox="1">
          <a:spLocks noChangeArrowheads="1"/>
        </xdr:cNvSpPr>
      </xdr:nvSpPr>
      <xdr:spPr>
        <a:xfrm>
          <a:off x="8201025" y="9439275"/>
          <a:ext cx="1943100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19</xdr:row>
      <xdr:rowOff>76200</xdr:rowOff>
    </xdr:from>
    <xdr:to>
      <xdr:col>17</xdr:col>
      <xdr:colOff>400050</xdr:colOff>
      <xdr:row>19</xdr:row>
      <xdr:rowOff>219075</xdr:rowOff>
    </xdr:to>
    <xdr:sp fLocksText="0">
      <xdr:nvSpPr>
        <xdr:cNvPr id="13" name="Text Box 63" hidden="1"/>
        <xdr:cNvSpPr txBox="1">
          <a:spLocks noChangeArrowheads="1"/>
        </xdr:cNvSpPr>
      </xdr:nvSpPr>
      <xdr:spPr>
        <a:xfrm>
          <a:off x="8201025" y="10086975"/>
          <a:ext cx="1943100" cy="1428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20</xdr:row>
      <xdr:rowOff>76200</xdr:rowOff>
    </xdr:from>
    <xdr:to>
      <xdr:col>17</xdr:col>
      <xdr:colOff>400050</xdr:colOff>
      <xdr:row>21</xdr:row>
      <xdr:rowOff>333375</xdr:rowOff>
    </xdr:to>
    <xdr:sp fLocksText="0">
      <xdr:nvSpPr>
        <xdr:cNvPr id="14" name="Text Box 64" hidden="1"/>
        <xdr:cNvSpPr txBox="1">
          <a:spLocks noChangeArrowheads="1"/>
        </xdr:cNvSpPr>
      </xdr:nvSpPr>
      <xdr:spPr>
        <a:xfrm>
          <a:off x="8201025" y="10734675"/>
          <a:ext cx="1943100" cy="9048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21</xdr:row>
      <xdr:rowOff>76200</xdr:rowOff>
    </xdr:from>
    <xdr:to>
      <xdr:col>17</xdr:col>
      <xdr:colOff>400050</xdr:colOff>
      <xdr:row>21</xdr:row>
      <xdr:rowOff>314325</xdr:rowOff>
    </xdr:to>
    <xdr:sp fLocksText="0">
      <xdr:nvSpPr>
        <xdr:cNvPr id="15" name="Text Box 65" hidden="1"/>
        <xdr:cNvSpPr txBox="1">
          <a:spLocks noChangeArrowheads="1"/>
        </xdr:cNvSpPr>
      </xdr:nvSpPr>
      <xdr:spPr>
        <a:xfrm>
          <a:off x="8201025" y="11382375"/>
          <a:ext cx="1943100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22</xdr:row>
      <xdr:rowOff>76200</xdr:rowOff>
    </xdr:from>
    <xdr:to>
      <xdr:col>17</xdr:col>
      <xdr:colOff>400050</xdr:colOff>
      <xdr:row>22</xdr:row>
      <xdr:rowOff>314325</xdr:rowOff>
    </xdr:to>
    <xdr:sp fLocksText="0">
      <xdr:nvSpPr>
        <xdr:cNvPr id="16" name="Text Box 66" hidden="1"/>
        <xdr:cNvSpPr txBox="1">
          <a:spLocks noChangeArrowheads="1"/>
        </xdr:cNvSpPr>
      </xdr:nvSpPr>
      <xdr:spPr>
        <a:xfrm>
          <a:off x="8201025" y="12030075"/>
          <a:ext cx="1943100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23</xdr:row>
      <xdr:rowOff>76200</xdr:rowOff>
    </xdr:from>
    <xdr:to>
      <xdr:col>17</xdr:col>
      <xdr:colOff>400050</xdr:colOff>
      <xdr:row>24</xdr:row>
      <xdr:rowOff>171450</xdr:rowOff>
    </xdr:to>
    <xdr:sp fLocksText="0">
      <xdr:nvSpPr>
        <xdr:cNvPr id="17" name="Text Box 67" hidden="1"/>
        <xdr:cNvSpPr txBox="1">
          <a:spLocks noChangeArrowheads="1"/>
        </xdr:cNvSpPr>
      </xdr:nvSpPr>
      <xdr:spPr>
        <a:xfrm>
          <a:off x="8201025" y="12677775"/>
          <a:ext cx="1943100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24</xdr:row>
      <xdr:rowOff>76200</xdr:rowOff>
    </xdr:from>
    <xdr:to>
      <xdr:col>17</xdr:col>
      <xdr:colOff>409575</xdr:colOff>
      <xdr:row>25</xdr:row>
      <xdr:rowOff>66675</xdr:rowOff>
    </xdr:to>
    <xdr:sp fLocksText="0">
      <xdr:nvSpPr>
        <xdr:cNvPr id="18" name="Text Box 68" hidden="1"/>
        <xdr:cNvSpPr txBox="1">
          <a:spLocks noChangeArrowheads="1"/>
        </xdr:cNvSpPr>
      </xdr:nvSpPr>
      <xdr:spPr>
        <a:xfrm>
          <a:off x="8201025" y="13325475"/>
          <a:ext cx="1952625" cy="638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25</xdr:row>
      <xdr:rowOff>76200</xdr:rowOff>
    </xdr:from>
    <xdr:to>
      <xdr:col>17</xdr:col>
      <xdr:colOff>409575</xdr:colOff>
      <xdr:row>26</xdr:row>
      <xdr:rowOff>104775</xdr:rowOff>
    </xdr:to>
    <xdr:sp fLocksText="0">
      <xdr:nvSpPr>
        <xdr:cNvPr id="19" name="Text Box 69" hidden="1"/>
        <xdr:cNvSpPr txBox="1">
          <a:spLocks noChangeArrowheads="1"/>
        </xdr:cNvSpPr>
      </xdr:nvSpPr>
      <xdr:spPr>
        <a:xfrm>
          <a:off x="8201025" y="13973175"/>
          <a:ext cx="1952625" cy="8286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25</xdr:row>
      <xdr:rowOff>723900</xdr:rowOff>
    </xdr:from>
    <xdr:to>
      <xdr:col>17</xdr:col>
      <xdr:colOff>409575</xdr:colOff>
      <xdr:row>26</xdr:row>
      <xdr:rowOff>571500</xdr:rowOff>
    </xdr:to>
    <xdr:sp fLocksText="0">
      <xdr:nvSpPr>
        <xdr:cNvPr id="20" name="Text Box 70" hidden="1"/>
        <xdr:cNvSpPr txBox="1">
          <a:spLocks noChangeArrowheads="1"/>
        </xdr:cNvSpPr>
      </xdr:nvSpPr>
      <xdr:spPr>
        <a:xfrm>
          <a:off x="8201025" y="14620875"/>
          <a:ext cx="1952625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26</xdr:row>
      <xdr:rowOff>561975</xdr:rowOff>
    </xdr:from>
    <xdr:to>
      <xdr:col>17</xdr:col>
      <xdr:colOff>409575</xdr:colOff>
      <xdr:row>27</xdr:row>
      <xdr:rowOff>542925</xdr:rowOff>
    </xdr:to>
    <xdr:sp fLocksText="0">
      <xdr:nvSpPr>
        <xdr:cNvPr id="21" name="Text Box 71" hidden="1"/>
        <xdr:cNvSpPr txBox="1">
          <a:spLocks noChangeArrowheads="1"/>
        </xdr:cNvSpPr>
      </xdr:nvSpPr>
      <xdr:spPr>
        <a:xfrm>
          <a:off x="8201025" y="15259050"/>
          <a:ext cx="1952625" cy="8286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27</xdr:row>
      <xdr:rowOff>371475</xdr:rowOff>
    </xdr:from>
    <xdr:to>
      <xdr:col>17</xdr:col>
      <xdr:colOff>409575</xdr:colOff>
      <xdr:row>28</xdr:row>
      <xdr:rowOff>266700</xdr:rowOff>
    </xdr:to>
    <xdr:sp fLocksText="0">
      <xdr:nvSpPr>
        <xdr:cNvPr id="22" name="Text Box 72" hidden="1"/>
        <xdr:cNvSpPr txBox="1">
          <a:spLocks noChangeArrowheads="1"/>
        </xdr:cNvSpPr>
      </xdr:nvSpPr>
      <xdr:spPr>
        <a:xfrm>
          <a:off x="8201025" y="15916275"/>
          <a:ext cx="195262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28</xdr:row>
      <xdr:rowOff>171450</xdr:rowOff>
    </xdr:from>
    <xdr:to>
      <xdr:col>17</xdr:col>
      <xdr:colOff>409575</xdr:colOff>
      <xdr:row>28</xdr:row>
      <xdr:rowOff>476250</xdr:rowOff>
    </xdr:to>
    <xdr:sp fLocksText="0">
      <xdr:nvSpPr>
        <xdr:cNvPr id="23" name="Text Box 73" hidden="1"/>
        <xdr:cNvSpPr txBox="1">
          <a:spLocks noChangeArrowheads="1"/>
        </xdr:cNvSpPr>
      </xdr:nvSpPr>
      <xdr:spPr>
        <a:xfrm>
          <a:off x="8201025" y="16563975"/>
          <a:ext cx="1952625" cy="304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C4:M50"/>
  <sheetViews>
    <sheetView view="pageLayout" zoomScaleSheetLayoutView="75" workbookViewId="0" topLeftCell="C43">
      <selection activeCell="D49" sqref="D49"/>
    </sheetView>
  </sheetViews>
  <sheetFormatPr defaultColWidth="9.140625" defaultRowHeight="12.75"/>
  <cols>
    <col min="1" max="1" width="8.00390625" style="0" customWidth="1"/>
    <col min="2" max="2" width="9.140625" style="0" hidden="1" customWidth="1"/>
    <col min="3" max="3" width="3.57421875" style="0" customWidth="1"/>
    <col min="4" max="5" width="13.28125" style="0" customWidth="1"/>
    <col min="6" max="6" width="14.421875" style="0" customWidth="1"/>
    <col min="7" max="7" width="13.28125" style="0" customWidth="1"/>
    <col min="9" max="9" width="4.421875" style="0" customWidth="1"/>
    <col min="11" max="11" width="7.28125" style="0" customWidth="1"/>
    <col min="13" max="13" width="4.57421875" style="0" customWidth="1"/>
  </cols>
  <sheetData>
    <row r="4" spans="3:13" ht="24.75" customHeight="1">
      <c r="C4" s="51" t="s">
        <v>0</v>
      </c>
      <c r="D4" s="48" t="s">
        <v>1</v>
      </c>
      <c r="E4" s="53"/>
      <c r="F4" s="49"/>
      <c r="G4" s="15"/>
      <c r="H4" s="48" t="s">
        <v>2</v>
      </c>
      <c r="I4" s="49"/>
      <c r="J4" s="48" t="s">
        <v>44</v>
      </c>
      <c r="K4" s="49"/>
      <c r="L4" s="48" t="s">
        <v>41</v>
      </c>
      <c r="M4" s="49"/>
    </row>
    <row r="5" spans="3:13" ht="24.75" customHeight="1">
      <c r="C5" s="52"/>
      <c r="D5" s="27"/>
      <c r="E5" s="54"/>
      <c r="F5" s="28"/>
      <c r="G5" s="16"/>
      <c r="H5" s="27"/>
      <c r="I5" s="28"/>
      <c r="J5" s="27"/>
      <c r="K5" s="28"/>
      <c r="L5" s="27"/>
      <c r="M5" s="28"/>
    </row>
    <row r="6" spans="3:13" ht="24.75" customHeight="1">
      <c r="C6" s="52"/>
      <c r="D6" s="27"/>
      <c r="E6" s="54"/>
      <c r="F6" s="28"/>
      <c r="G6" s="16"/>
      <c r="H6" s="27"/>
      <c r="I6" s="28"/>
      <c r="J6" s="27"/>
      <c r="K6" s="28"/>
      <c r="L6" s="27"/>
      <c r="M6" s="28"/>
    </row>
    <row r="7" spans="3:13" ht="16.5" customHeight="1">
      <c r="C7" s="23">
        <v>1</v>
      </c>
      <c r="D7" s="84">
        <v>2</v>
      </c>
      <c r="E7" s="85"/>
      <c r="F7" s="86"/>
      <c r="G7" s="23">
        <v>3</v>
      </c>
      <c r="H7" s="84">
        <v>4</v>
      </c>
      <c r="I7" s="86"/>
      <c r="J7" s="84">
        <v>5</v>
      </c>
      <c r="K7" s="86"/>
      <c r="L7" s="84">
        <v>6</v>
      </c>
      <c r="M7" s="86"/>
    </row>
    <row r="8" spans="3:13" ht="51" customHeight="1">
      <c r="C8" s="21">
        <v>1</v>
      </c>
      <c r="D8" s="61" t="s">
        <v>33</v>
      </c>
      <c r="E8" s="62"/>
      <c r="F8" s="63"/>
      <c r="G8" s="22" t="s">
        <v>37</v>
      </c>
      <c r="H8" s="64"/>
      <c r="I8" s="65"/>
      <c r="J8" s="81">
        <v>40</v>
      </c>
      <c r="K8" s="82"/>
      <c r="L8" s="59">
        <f>H8*J8</f>
        <v>0</v>
      </c>
      <c r="M8" s="83"/>
    </row>
    <row r="9" spans="3:13" ht="51" customHeight="1" thickBot="1">
      <c r="C9" s="11" t="s">
        <v>34</v>
      </c>
      <c r="D9" s="68" t="s">
        <v>35</v>
      </c>
      <c r="E9" s="69"/>
      <c r="F9" s="70"/>
      <c r="G9" s="17" t="s">
        <v>37</v>
      </c>
      <c r="H9" s="71"/>
      <c r="I9" s="72"/>
      <c r="J9" s="55">
        <v>120</v>
      </c>
      <c r="K9" s="56"/>
      <c r="L9" s="66">
        <f aca="true" t="shared" si="0" ref="L9:L43">H9*J9</f>
        <v>0</v>
      </c>
      <c r="M9" s="67"/>
    </row>
    <row r="10" spans="3:13" ht="66.75" customHeight="1">
      <c r="C10" s="10">
        <f>C8+1</f>
        <v>2</v>
      </c>
      <c r="D10" s="73" t="s">
        <v>43</v>
      </c>
      <c r="E10" s="74"/>
      <c r="F10" s="75"/>
      <c r="G10" s="18" t="s">
        <v>37</v>
      </c>
      <c r="H10" s="76"/>
      <c r="I10" s="77"/>
      <c r="J10" s="57">
        <f>40*12</f>
        <v>480</v>
      </c>
      <c r="K10" s="58"/>
      <c r="L10" s="78">
        <f t="shared" si="0"/>
        <v>0</v>
      </c>
      <c r="M10" s="79"/>
    </row>
    <row r="11" spans="3:13" ht="66.75" customHeight="1" thickBot="1">
      <c r="C11" s="11" t="s">
        <v>36</v>
      </c>
      <c r="D11" s="68" t="s">
        <v>42</v>
      </c>
      <c r="E11" s="69"/>
      <c r="F11" s="70"/>
      <c r="G11" s="19" t="s">
        <v>37</v>
      </c>
      <c r="H11" s="71"/>
      <c r="I11" s="72"/>
      <c r="J11" s="55">
        <f>120*12</f>
        <v>1440</v>
      </c>
      <c r="K11" s="56"/>
      <c r="L11" s="66">
        <f t="shared" si="0"/>
        <v>0</v>
      </c>
      <c r="M11" s="67"/>
    </row>
    <row r="12" spans="3:13" ht="51" customHeight="1">
      <c r="C12" s="12">
        <f>C10+1</f>
        <v>3</v>
      </c>
      <c r="D12" s="61" t="s">
        <v>29</v>
      </c>
      <c r="E12" s="62"/>
      <c r="F12" s="63"/>
      <c r="G12" s="18" t="s">
        <v>37</v>
      </c>
      <c r="H12" s="64"/>
      <c r="I12" s="65"/>
      <c r="J12" s="34">
        <v>80000</v>
      </c>
      <c r="K12" s="35"/>
      <c r="L12" s="59">
        <f t="shared" si="0"/>
        <v>0</v>
      </c>
      <c r="M12" s="60"/>
    </row>
    <row r="13" spans="3:13" ht="51" customHeight="1">
      <c r="C13" s="1">
        <f>C12+1</f>
        <v>4</v>
      </c>
      <c r="D13" s="38" t="s">
        <v>30</v>
      </c>
      <c r="E13" s="39"/>
      <c r="F13" s="40"/>
      <c r="G13" s="20" t="s">
        <v>37</v>
      </c>
      <c r="H13" s="41"/>
      <c r="I13" s="50"/>
      <c r="J13" s="34">
        <v>70000</v>
      </c>
      <c r="K13" s="35"/>
      <c r="L13" s="36">
        <f t="shared" si="0"/>
        <v>0</v>
      </c>
      <c r="M13" s="37"/>
    </row>
    <row r="14" spans="3:13" ht="51" customHeight="1">
      <c r="C14" s="1">
        <f aca="true" t="shared" si="1" ref="C14:C31">C13+1</f>
        <v>5</v>
      </c>
      <c r="D14" s="38" t="s">
        <v>31</v>
      </c>
      <c r="E14" s="39"/>
      <c r="F14" s="40"/>
      <c r="G14" s="20" t="s">
        <v>37</v>
      </c>
      <c r="H14" s="41"/>
      <c r="I14" s="50"/>
      <c r="J14" s="34">
        <v>5</v>
      </c>
      <c r="K14" s="35"/>
      <c r="L14" s="36">
        <f>H14*J14</f>
        <v>0</v>
      </c>
      <c r="M14" s="37"/>
    </row>
    <row r="15" spans="3:13" ht="51" customHeight="1">
      <c r="C15" s="1">
        <f>C14+1</f>
        <v>6</v>
      </c>
      <c r="D15" s="38" t="s">
        <v>45</v>
      </c>
      <c r="E15" s="39"/>
      <c r="F15" s="40"/>
      <c r="G15" s="20" t="s">
        <v>37</v>
      </c>
      <c r="H15" s="41"/>
      <c r="I15" s="50"/>
      <c r="J15" s="34">
        <v>2500</v>
      </c>
      <c r="K15" s="35"/>
      <c r="L15" s="36">
        <f t="shared" si="0"/>
        <v>0</v>
      </c>
      <c r="M15" s="37"/>
    </row>
    <row r="16" spans="3:13" ht="51" customHeight="1">
      <c r="C16" s="1">
        <f t="shared" si="1"/>
        <v>7</v>
      </c>
      <c r="D16" s="38" t="s">
        <v>59</v>
      </c>
      <c r="E16" s="39"/>
      <c r="F16" s="40"/>
      <c r="G16" s="20" t="s">
        <v>37</v>
      </c>
      <c r="H16" s="32"/>
      <c r="I16" s="33"/>
      <c r="J16" s="34">
        <v>3000</v>
      </c>
      <c r="K16" s="35"/>
      <c r="L16" s="36">
        <f t="shared" si="0"/>
        <v>0</v>
      </c>
      <c r="M16" s="37"/>
    </row>
    <row r="17" spans="3:13" ht="51" customHeight="1">
      <c r="C17" s="1">
        <f t="shared" si="1"/>
        <v>8</v>
      </c>
      <c r="D17" s="38" t="s">
        <v>60</v>
      </c>
      <c r="E17" s="39"/>
      <c r="F17" s="40"/>
      <c r="G17" s="20" t="s">
        <v>37</v>
      </c>
      <c r="H17" s="32"/>
      <c r="I17" s="33"/>
      <c r="J17" s="34">
        <v>3000</v>
      </c>
      <c r="K17" s="35"/>
      <c r="L17" s="36">
        <f>H17*J17</f>
        <v>0</v>
      </c>
      <c r="M17" s="37"/>
    </row>
    <row r="18" spans="3:13" ht="51" customHeight="1">
      <c r="C18" s="1">
        <f>C17+1</f>
        <v>9</v>
      </c>
      <c r="D18" s="29" t="s">
        <v>46</v>
      </c>
      <c r="E18" s="30"/>
      <c r="F18" s="31"/>
      <c r="G18" s="20" t="s">
        <v>37</v>
      </c>
      <c r="H18" s="32"/>
      <c r="I18" s="33"/>
      <c r="J18" s="34">
        <v>2</v>
      </c>
      <c r="K18" s="35"/>
      <c r="L18" s="36">
        <f t="shared" si="0"/>
        <v>0</v>
      </c>
      <c r="M18" s="37"/>
    </row>
    <row r="19" spans="3:13" ht="66.75" customHeight="1">
      <c r="C19" s="1">
        <f t="shared" si="1"/>
        <v>10</v>
      </c>
      <c r="D19" s="29" t="s">
        <v>47</v>
      </c>
      <c r="E19" s="30"/>
      <c r="F19" s="31"/>
      <c r="G19" s="20" t="s">
        <v>37</v>
      </c>
      <c r="H19" s="32"/>
      <c r="I19" s="33"/>
      <c r="J19" s="34">
        <v>24</v>
      </c>
      <c r="K19" s="35"/>
      <c r="L19" s="36">
        <f t="shared" si="0"/>
        <v>0</v>
      </c>
      <c r="M19" s="37"/>
    </row>
    <row r="20" spans="3:13" ht="51" customHeight="1">
      <c r="C20" s="1">
        <f t="shared" si="1"/>
        <v>11</v>
      </c>
      <c r="D20" s="29" t="s">
        <v>63</v>
      </c>
      <c r="E20" s="30"/>
      <c r="F20" s="31"/>
      <c r="G20" s="20" t="s">
        <v>37</v>
      </c>
      <c r="H20" s="32"/>
      <c r="I20" s="33"/>
      <c r="J20" s="34">
        <v>80000</v>
      </c>
      <c r="K20" s="35"/>
      <c r="L20" s="36">
        <f t="shared" si="0"/>
        <v>0</v>
      </c>
      <c r="M20" s="37"/>
    </row>
    <row r="21" spans="3:13" ht="51" customHeight="1">
      <c r="C21" s="1">
        <f t="shared" si="1"/>
        <v>12</v>
      </c>
      <c r="D21" s="38" t="s">
        <v>32</v>
      </c>
      <c r="E21" s="39"/>
      <c r="F21" s="40"/>
      <c r="G21" s="20" t="s">
        <v>37</v>
      </c>
      <c r="H21" s="32"/>
      <c r="I21" s="33"/>
      <c r="J21" s="34">
        <v>2500</v>
      </c>
      <c r="K21" s="35"/>
      <c r="L21" s="36">
        <f t="shared" si="0"/>
        <v>0</v>
      </c>
      <c r="M21" s="37"/>
    </row>
    <row r="22" spans="3:13" ht="51" customHeight="1">
      <c r="C22" s="1">
        <f t="shared" si="1"/>
        <v>13</v>
      </c>
      <c r="D22" s="38" t="s">
        <v>3</v>
      </c>
      <c r="E22" s="39"/>
      <c r="F22" s="40"/>
      <c r="G22" s="20" t="s">
        <v>37</v>
      </c>
      <c r="H22" s="32"/>
      <c r="I22" s="33"/>
      <c r="J22" s="34">
        <v>40</v>
      </c>
      <c r="K22" s="35"/>
      <c r="L22" s="36">
        <f t="shared" si="0"/>
        <v>0</v>
      </c>
      <c r="M22" s="37"/>
    </row>
    <row r="23" spans="3:13" ht="51" customHeight="1">
      <c r="C23" s="1">
        <f aca="true" t="shared" si="2" ref="C23:C28">C22+1</f>
        <v>14</v>
      </c>
      <c r="D23" s="38" t="s">
        <v>7</v>
      </c>
      <c r="E23" s="39"/>
      <c r="F23" s="40"/>
      <c r="G23" s="20" t="s">
        <v>37</v>
      </c>
      <c r="H23" s="32"/>
      <c r="I23" s="33"/>
      <c r="J23" s="34">
        <v>50</v>
      </c>
      <c r="K23" s="35"/>
      <c r="L23" s="36">
        <f t="shared" si="0"/>
        <v>0</v>
      </c>
      <c r="M23" s="37"/>
    </row>
    <row r="24" spans="3:13" ht="51" customHeight="1">
      <c r="C24" s="25">
        <f t="shared" si="2"/>
        <v>15</v>
      </c>
      <c r="D24" s="29" t="s">
        <v>52</v>
      </c>
      <c r="E24" s="45"/>
      <c r="F24" s="46"/>
      <c r="G24" s="26" t="s">
        <v>37</v>
      </c>
      <c r="H24" s="41"/>
      <c r="I24" s="42"/>
      <c r="J24" s="34">
        <v>150</v>
      </c>
      <c r="K24" s="47"/>
      <c r="L24" s="43">
        <f>H24*J24</f>
        <v>0</v>
      </c>
      <c r="M24" s="44"/>
    </row>
    <row r="25" spans="3:13" ht="51" customHeight="1">
      <c r="C25" s="1">
        <f t="shared" si="2"/>
        <v>16</v>
      </c>
      <c r="D25" s="38" t="s">
        <v>8</v>
      </c>
      <c r="E25" s="39"/>
      <c r="F25" s="40"/>
      <c r="G25" s="20" t="s">
        <v>37</v>
      </c>
      <c r="H25" s="32"/>
      <c r="I25" s="33"/>
      <c r="J25" s="34">
        <f>50*12</f>
        <v>600</v>
      </c>
      <c r="K25" s="35"/>
      <c r="L25" s="36">
        <f t="shared" si="0"/>
        <v>0</v>
      </c>
      <c r="M25" s="37"/>
    </row>
    <row r="26" spans="3:13" ht="63" customHeight="1">
      <c r="C26" s="1">
        <f t="shared" si="2"/>
        <v>17</v>
      </c>
      <c r="D26" s="38" t="s">
        <v>9</v>
      </c>
      <c r="E26" s="39"/>
      <c r="F26" s="40"/>
      <c r="G26" s="20" t="s">
        <v>37</v>
      </c>
      <c r="H26" s="32"/>
      <c r="I26" s="33"/>
      <c r="J26" s="34">
        <v>50</v>
      </c>
      <c r="K26" s="35"/>
      <c r="L26" s="36">
        <f>H26*J26</f>
        <v>0</v>
      </c>
      <c r="M26" s="37"/>
    </row>
    <row r="27" spans="3:13" ht="66.75" customHeight="1">
      <c r="C27" s="1">
        <f t="shared" si="2"/>
        <v>18</v>
      </c>
      <c r="D27" s="80" t="s">
        <v>53</v>
      </c>
      <c r="E27" s="39"/>
      <c r="F27" s="40"/>
      <c r="G27" s="20" t="s">
        <v>37</v>
      </c>
      <c r="H27" s="32"/>
      <c r="I27" s="33"/>
      <c r="J27" s="34">
        <v>20</v>
      </c>
      <c r="K27" s="35"/>
      <c r="L27" s="36">
        <f>H27*J27</f>
        <v>0</v>
      </c>
      <c r="M27" s="37"/>
    </row>
    <row r="28" spans="3:13" ht="66.75" customHeight="1">
      <c r="C28" s="1">
        <f t="shared" si="2"/>
        <v>19</v>
      </c>
      <c r="D28" s="80" t="s">
        <v>54</v>
      </c>
      <c r="E28" s="39"/>
      <c r="F28" s="40"/>
      <c r="G28" s="20" t="s">
        <v>37</v>
      </c>
      <c r="H28" s="32"/>
      <c r="I28" s="33"/>
      <c r="J28" s="34">
        <v>20</v>
      </c>
      <c r="K28" s="35"/>
      <c r="L28" s="36">
        <f>H28*J28</f>
        <v>0</v>
      </c>
      <c r="M28" s="37"/>
    </row>
    <row r="29" spans="3:13" ht="51" customHeight="1">
      <c r="C29" s="1">
        <v>20</v>
      </c>
      <c r="D29" s="38" t="s">
        <v>4</v>
      </c>
      <c r="E29" s="39"/>
      <c r="F29" s="40"/>
      <c r="G29" s="20" t="s">
        <v>37</v>
      </c>
      <c r="H29" s="32"/>
      <c r="I29" s="33"/>
      <c r="J29" s="34">
        <v>200</v>
      </c>
      <c r="K29" s="35"/>
      <c r="L29" s="36">
        <f t="shared" si="0"/>
        <v>0</v>
      </c>
      <c r="M29" s="37"/>
    </row>
    <row r="30" spans="3:13" ht="51" customHeight="1">
      <c r="C30" s="1">
        <f t="shared" si="1"/>
        <v>21</v>
      </c>
      <c r="D30" s="29" t="s">
        <v>50</v>
      </c>
      <c r="E30" s="30"/>
      <c r="F30" s="31"/>
      <c r="G30" s="20" t="s">
        <v>37</v>
      </c>
      <c r="H30" s="32"/>
      <c r="I30" s="33"/>
      <c r="J30" s="34">
        <v>40</v>
      </c>
      <c r="K30" s="35"/>
      <c r="L30" s="36">
        <f t="shared" si="0"/>
        <v>0</v>
      </c>
      <c r="M30" s="37"/>
    </row>
    <row r="31" spans="3:13" ht="51" customHeight="1">
      <c r="C31" s="1">
        <f t="shared" si="1"/>
        <v>22</v>
      </c>
      <c r="D31" s="29" t="s">
        <v>51</v>
      </c>
      <c r="E31" s="30"/>
      <c r="F31" s="31"/>
      <c r="G31" s="20" t="s">
        <v>37</v>
      </c>
      <c r="H31" s="32"/>
      <c r="I31" s="33"/>
      <c r="J31" s="34">
        <v>480</v>
      </c>
      <c r="K31" s="35"/>
      <c r="L31" s="36">
        <f t="shared" si="0"/>
        <v>0</v>
      </c>
      <c r="M31" s="37"/>
    </row>
    <row r="32" spans="3:13" ht="51" customHeight="1">
      <c r="C32" s="1">
        <v>23</v>
      </c>
      <c r="D32" s="95" t="s">
        <v>55</v>
      </c>
      <c r="E32" s="96"/>
      <c r="F32" s="97"/>
      <c r="G32" s="20" t="s">
        <v>37</v>
      </c>
      <c r="H32" s="32"/>
      <c r="I32" s="33"/>
      <c r="J32" s="34">
        <v>1</v>
      </c>
      <c r="K32" s="35"/>
      <c r="L32" s="36">
        <f t="shared" si="0"/>
        <v>0</v>
      </c>
      <c r="M32" s="37"/>
    </row>
    <row r="33" spans="3:13" ht="51" customHeight="1">
      <c r="C33" s="1">
        <v>24</v>
      </c>
      <c r="D33" s="95" t="s">
        <v>56</v>
      </c>
      <c r="E33" s="96"/>
      <c r="F33" s="97"/>
      <c r="G33" s="20" t="s">
        <v>37</v>
      </c>
      <c r="H33" s="32"/>
      <c r="I33" s="33"/>
      <c r="J33" s="34">
        <v>12</v>
      </c>
      <c r="K33" s="35"/>
      <c r="L33" s="36">
        <f t="shared" si="0"/>
        <v>0</v>
      </c>
      <c r="M33" s="37"/>
    </row>
    <row r="34" spans="3:13" ht="51" customHeight="1">
      <c r="C34" s="1">
        <v>25</v>
      </c>
      <c r="D34" s="95" t="s">
        <v>64</v>
      </c>
      <c r="E34" s="96"/>
      <c r="F34" s="97"/>
      <c r="G34" s="20" t="s">
        <v>37</v>
      </c>
      <c r="H34" s="32"/>
      <c r="I34" s="33"/>
      <c r="J34" s="34">
        <v>1000</v>
      </c>
      <c r="K34" s="35"/>
      <c r="L34" s="36">
        <f t="shared" si="0"/>
        <v>0</v>
      </c>
      <c r="M34" s="37"/>
    </row>
    <row r="35" spans="3:13" ht="51" customHeight="1">
      <c r="C35" s="1">
        <v>26</v>
      </c>
      <c r="D35" s="129" t="s">
        <v>65</v>
      </c>
      <c r="E35" s="30"/>
      <c r="F35" s="31"/>
      <c r="G35" s="20" t="s">
        <v>37</v>
      </c>
      <c r="H35" s="32"/>
      <c r="I35" s="33"/>
      <c r="J35" s="34">
        <v>100</v>
      </c>
      <c r="K35" s="35"/>
      <c r="L35" s="36">
        <f t="shared" si="0"/>
        <v>0</v>
      </c>
      <c r="M35" s="37"/>
    </row>
    <row r="36" spans="3:13" ht="75" customHeight="1">
      <c r="C36" s="1">
        <v>27</v>
      </c>
      <c r="D36" s="129" t="s">
        <v>61</v>
      </c>
      <c r="E36" s="30"/>
      <c r="F36" s="31"/>
      <c r="G36" s="20" t="s">
        <v>37</v>
      </c>
      <c r="H36" s="32"/>
      <c r="I36" s="33"/>
      <c r="J36" s="34">
        <v>1</v>
      </c>
      <c r="K36" s="35"/>
      <c r="L36" s="36">
        <f t="shared" si="0"/>
        <v>0</v>
      </c>
      <c r="M36" s="37"/>
    </row>
    <row r="37" spans="3:13" ht="81.75" customHeight="1">
      <c r="C37" s="1">
        <v>28</v>
      </c>
      <c r="D37" s="95" t="s">
        <v>62</v>
      </c>
      <c r="E37" s="96"/>
      <c r="F37" s="97"/>
      <c r="G37" s="20" t="s">
        <v>37</v>
      </c>
      <c r="H37" s="32"/>
      <c r="I37" s="33"/>
      <c r="J37" s="34">
        <v>12</v>
      </c>
      <c r="K37" s="35"/>
      <c r="L37" s="36">
        <f t="shared" si="0"/>
        <v>0</v>
      </c>
      <c r="M37" s="37"/>
    </row>
    <row r="38" spans="3:13" ht="84.75" customHeight="1">
      <c r="C38" s="1">
        <v>29</v>
      </c>
      <c r="D38" s="129" t="s">
        <v>66</v>
      </c>
      <c r="E38" s="30"/>
      <c r="F38" s="31"/>
      <c r="G38" s="20" t="s">
        <v>37</v>
      </c>
      <c r="H38" s="32"/>
      <c r="I38" s="33"/>
      <c r="J38" s="34">
        <v>1</v>
      </c>
      <c r="K38" s="35"/>
      <c r="L38" s="36">
        <f>H38*J38</f>
        <v>0</v>
      </c>
      <c r="M38" s="37"/>
    </row>
    <row r="39" spans="3:13" ht="78.75" customHeight="1">
      <c r="C39" s="1">
        <v>30</v>
      </c>
      <c r="D39" s="129" t="s">
        <v>67</v>
      </c>
      <c r="E39" s="30"/>
      <c r="F39" s="31"/>
      <c r="G39" s="20" t="s">
        <v>37</v>
      </c>
      <c r="H39" s="32"/>
      <c r="I39" s="33"/>
      <c r="J39" s="34">
        <v>12</v>
      </c>
      <c r="K39" s="35"/>
      <c r="L39" s="36">
        <f>H39*J39</f>
        <v>0</v>
      </c>
      <c r="M39" s="37"/>
    </row>
    <row r="40" spans="3:13" ht="51" customHeight="1">
      <c r="C40" s="1">
        <v>31</v>
      </c>
      <c r="D40" s="95" t="s">
        <v>57</v>
      </c>
      <c r="E40" s="96"/>
      <c r="F40" s="97"/>
      <c r="G40" s="20" t="s">
        <v>37</v>
      </c>
      <c r="H40" s="32"/>
      <c r="I40" s="33"/>
      <c r="J40" s="34">
        <v>12</v>
      </c>
      <c r="K40" s="35"/>
      <c r="L40" s="36">
        <f t="shared" si="0"/>
        <v>0</v>
      </c>
      <c r="M40" s="37"/>
    </row>
    <row r="41" spans="3:13" ht="15" customHeight="1">
      <c r="C41" s="98">
        <f>C40+1</f>
        <v>32</v>
      </c>
      <c r="D41" s="89" t="s">
        <v>5</v>
      </c>
      <c r="E41" s="90"/>
      <c r="F41" s="91"/>
      <c r="G41" s="100" t="s">
        <v>39</v>
      </c>
      <c r="H41" s="123"/>
      <c r="I41" s="124"/>
      <c r="J41" s="127"/>
      <c r="K41" s="128"/>
      <c r="L41" s="117">
        <f>H41*J42</f>
        <v>0</v>
      </c>
      <c r="M41" s="118"/>
    </row>
    <row r="42" spans="3:13" ht="51" customHeight="1">
      <c r="C42" s="99"/>
      <c r="D42" s="92"/>
      <c r="E42" s="93"/>
      <c r="F42" s="94"/>
      <c r="G42" s="101"/>
      <c r="H42" s="125"/>
      <c r="I42" s="126"/>
      <c r="J42" s="87">
        <v>6000000</v>
      </c>
      <c r="K42" s="88"/>
      <c r="L42" s="121"/>
      <c r="M42" s="122"/>
    </row>
    <row r="43" spans="3:13" ht="51" customHeight="1" thickBot="1">
      <c r="C43" s="13">
        <f>C41+1</f>
        <v>33</v>
      </c>
      <c r="D43" s="89" t="s">
        <v>6</v>
      </c>
      <c r="E43" s="90"/>
      <c r="F43" s="91"/>
      <c r="G43" s="19" t="s">
        <v>37</v>
      </c>
      <c r="H43" s="117"/>
      <c r="I43" s="118"/>
      <c r="J43" s="55">
        <v>15</v>
      </c>
      <c r="K43" s="56"/>
      <c r="L43" s="119">
        <f t="shared" si="0"/>
        <v>0</v>
      </c>
      <c r="M43" s="120"/>
    </row>
    <row r="44" spans="3:13" ht="12.75">
      <c r="C44" s="102" t="s">
        <v>38</v>
      </c>
      <c r="D44" s="103"/>
      <c r="E44" s="103"/>
      <c r="F44" s="103"/>
      <c r="G44" s="103"/>
      <c r="H44" s="103"/>
      <c r="I44" s="103"/>
      <c r="J44" s="103"/>
      <c r="K44" s="104"/>
      <c r="L44" s="111">
        <f>CEILING(SUM(L8:M43),1000)</f>
        <v>0</v>
      </c>
      <c r="M44" s="112"/>
    </row>
    <row r="45" spans="3:13" ht="12.75">
      <c r="C45" s="105"/>
      <c r="D45" s="106"/>
      <c r="E45" s="106"/>
      <c r="F45" s="106"/>
      <c r="G45" s="106"/>
      <c r="H45" s="106"/>
      <c r="I45" s="106"/>
      <c r="J45" s="106"/>
      <c r="K45" s="107"/>
      <c r="L45" s="113"/>
      <c r="M45" s="114"/>
    </row>
    <row r="46" spans="3:13" ht="13.5" thickBot="1">
      <c r="C46" s="108"/>
      <c r="D46" s="109"/>
      <c r="E46" s="109"/>
      <c r="F46" s="109"/>
      <c r="G46" s="109"/>
      <c r="H46" s="109"/>
      <c r="I46" s="109"/>
      <c r="J46" s="109"/>
      <c r="K46" s="110"/>
      <c r="L46" s="115"/>
      <c r="M46" s="116"/>
    </row>
    <row r="48" ht="12.75">
      <c r="D48" t="s">
        <v>69</v>
      </c>
    </row>
    <row r="50" spans="4:10" ht="27" customHeight="1">
      <c r="D50" s="130" t="s">
        <v>58</v>
      </c>
      <c r="E50" s="131"/>
      <c r="F50" s="131"/>
      <c r="G50" s="131"/>
      <c r="H50" s="131"/>
      <c r="I50" s="131"/>
      <c r="J50" s="131"/>
    </row>
  </sheetData>
  <sheetProtection/>
  <mergeCells count="155">
    <mergeCell ref="D50:J50"/>
    <mergeCell ref="L40:M40"/>
    <mergeCell ref="D32:F32"/>
    <mergeCell ref="H32:I32"/>
    <mergeCell ref="J32:K32"/>
    <mergeCell ref="L32:M32"/>
    <mergeCell ref="D33:F33"/>
    <mergeCell ref="H33:I33"/>
    <mergeCell ref="J33:K33"/>
    <mergeCell ref="L33:M33"/>
    <mergeCell ref="J34:K34"/>
    <mergeCell ref="L34:M34"/>
    <mergeCell ref="J36:K36"/>
    <mergeCell ref="L36:M36"/>
    <mergeCell ref="J35:K35"/>
    <mergeCell ref="L35:M35"/>
    <mergeCell ref="D36:F36"/>
    <mergeCell ref="H36:I36"/>
    <mergeCell ref="D34:F34"/>
    <mergeCell ref="H34:I34"/>
    <mergeCell ref="D35:F35"/>
    <mergeCell ref="H35:I35"/>
    <mergeCell ref="D37:F37"/>
    <mergeCell ref="H37:I37"/>
    <mergeCell ref="J37:K37"/>
    <mergeCell ref="L37:M37"/>
    <mergeCell ref="J38:K38"/>
    <mergeCell ref="L38:M38"/>
    <mergeCell ref="D39:F39"/>
    <mergeCell ref="H39:I39"/>
    <mergeCell ref="J39:K39"/>
    <mergeCell ref="D38:F38"/>
    <mergeCell ref="H38:I38"/>
    <mergeCell ref="C41:C42"/>
    <mergeCell ref="G41:G42"/>
    <mergeCell ref="C44:K46"/>
    <mergeCell ref="L44:M46"/>
    <mergeCell ref="D43:F43"/>
    <mergeCell ref="H43:I43"/>
    <mergeCell ref="L43:M43"/>
    <mergeCell ref="L41:M42"/>
    <mergeCell ref="H41:I42"/>
    <mergeCell ref="J41:K41"/>
    <mergeCell ref="J42:K42"/>
    <mergeCell ref="D41:F42"/>
    <mergeCell ref="J43:K43"/>
    <mergeCell ref="L39:M39"/>
    <mergeCell ref="D40:F40"/>
    <mergeCell ref="H40:I40"/>
    <mergeCell ref="J40:K40"/>
    <mergeCell ref="L4:M6"/>
    <mergeCell ref="D8:F8"/>
    <mergeCell ref="H8:I8"/>
    <mergeCell ref="J8:K8"/>
    <mergeCell ref="L8:M8"/>
    <mergeCell ref="D7:F7"/>
    <mergeCell ref="H7:I7"/>
    <mergeCell ref="L7:M7"/>
    <mergeCell ref="J7:K7"/>
    <mergeCell ref="D28:F28"/>
    <mergeCell ref="H28:I28"/>
    <mergeCell ref="J28:K28"/>
    <mergeCell ref="L28:M28"/>
    <mergeCell ref="D27:F27"/>
    <mergeCell ref="H27:I27"/>
    <mergeCell ref="J27:K27"/>
    <mergeCell ref="L27:M27"/>
    <mergeCell ref="L11:M11"/>
    <mergeCell ref="D9:F9"/>
    <mergeCell ref="H9:I9"/>
    <mergeCell ref="J9:K9"/>
    <mergeCell ref="L9:M9"/>
    <mergeCell ref="D10:F10"/>
    <mergeCell ref="H10:I10"/>
    <mergeCell ref="L10:M10"/>
    <mergeCell ref="D11:F11"/>
    <mergeCell ref="H11:I11"/>
    <mergeCell ref="L12:M12"/>
    <mergeCell ref="D13:F13"/>
    <mergeCell ref="H13:I13"/>
    <mergeCell ref="J13:K13"/>
    <mergeCell ref="L13:M13"/>
    <mergeCell ref="D12:F12"/>
    <mergeCell ref="H12:I12"/>
    <mergeCell ref="J12:K12"/>
    <mergeCell ref="D18:F18"/>
    <mergeCell ref="H18:I18"/>
    <mergeCell ref="J18:K18"/>
    <mergeCell ref="D15:F15"/>
    <mergeCell ref="L14:M14"/>
    <mergeCell ref="L17:M17"/>
    <mergeCell ref="L22:M22"/>
    <mergeCell ref="D20:F20"/>
    <mergeCell ref="H20:I20"/>
    <mergeCell ref="J20:K20"/>
    <mergeCell ref="L20:M20"/>
    <mergeCell ref="L16:M16"/>
    <mergeCell ref="D21:F21"/>
    <mergeCell ref="H21:I21"/>
    <mergeCell ref="C4:C6"/>
    <mergeCell ref="D4:F6"/>
    <mergeCell ref="H4:I6"/>
    <mergeCell ref="D14:F14"/>
    <mergeCell ref="H14:I14"/>
    <mergeCell ref="J4:K6"/>
    <mergeCell ref="H17:I17"/>
    <mergeCell ref="J17:K17"/>
    <mergeCell ref="H15:I15"/>
    <mergeCell ref="H16:I16"/>
    <mergeCell ref="J16:K16"/>
    <mergeCell ref="J15:K15"/>
    <mergeCell ref="J11:K11"/>
    <mergeCell ref="J10:K10"/>
    <mergeCell ref="J30:K30"/>
    <mergeCell ref="H26:I26"/>
    <mergeCell ref="J23:K23"/>
    <mergeCell ref="J14:K14"/>
    <mergeCell ref="J24:K24"/>
    <mergeCell ref="J19:K19"/>
    <mergeCell ref="J21:K21"/>
    <mergeCell ref="H19:I19"/>
    <mergeCell ref="L30:M30"/>
    <mergeCell ref="J26:K26"/>
    <mergeCell ref="L26:M26"/>
    <mergeCell ref="D29:F29"/>
    <mergeCell ref="H29:I29"/>
    <mergeCell ref="D30:F30"/>
    <mergeCell ref="H30:I30"/>
    <mergeCell ref="J29:K29"/>
    <mergeCell ref="L29:M29"/>
    <mergeCell ref="D26:F26"/>
    <mergeCell ref="L15:M15"/>
    <mergeCell ref="D22:F22"/>
    <mergeCell ref="H22:I22"/>
    <mergeCell ref="J22:K22"/>
    <mergeCell ref="D17:F17"/>
    <mergeCell ref="L18:M18"/>
    <mergeCell ref="D19:F19"/>
    <mergeCell ref="L19:M19"/>
    <mergeCell ref="L21:M21"/>
    <mergeCell ref="D16:F16"/>
    <mergeCell ref="L23:M23"/>
    <mergeCell ref="D25:F25"/>
    <mergeCell ref="H25:I25"/>
    <mergeCell ref="J25:K25"/>
    <mergeCell ref="L25:M25"/>
    <mergeCell ref="D23:F23"/>
    <mergeCell ref="H23:I23"/>
    <mergeCell ref="H24:I24"/>
    <mergeCell ref="L24:M24"/>
    <mergeCell ref="D24:F24"/>
    <mergeCell ref="D31:F31"/>
    <mergeCell ref="H31:I31"/>
    <mergeCell ref="J31:K31"/>
    <mergeCell ref="L31:M31"/>
  </mergeCells>
  <printOptions/>
  <pageMargins left="0.75" right="0.75" top="1" bottom="1" header="0.5" footer="0.5"/>
  <pageSetup horizontalDpi="600" verticalDpi="600" orientation="portrait" paperSize="9" scale="78" r:id="rId2"/>
  <headerFooter alignWithMargins="0">
    <oddHeader>&amp;L
Kryterium 1 . Waga 90 % - Cena obsługi bankowej budżetu miasta&amp;CFORMULARZ CENOWY
&amp;RZałącznik nr 2
</oddHeader>
    <oddFooter>&amp;R&amp;P / &amp;N</oddFooter>
  </headerFooter>
  <ignoredErrors>
    <ignoredError sqref="L43:M4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4:I15"/>
  <sheetViews>
    <sheetView tabSelected="1" view="pageLayout" zoomScaleSheetLayoutView="100" workbookViewId="0" topLeftCell="A1">
      <selection activeCell="K5" sqref="K5"/>
    </sheetView>
  </sheetViews>
  <sheetFormatPr defaultColWidth="9.140625" defaultRowHeight="12.75"/>
  <cols>
    <col min="5" max="6" width="15.7109375" style="0" customWidth="1"/>
    <col min="9" max="9" width="18.28125" style="0" customWidth="1"/>
  </cols>
  <sheetData>
    <row r="4" spans="1:9" ht="38.25" customHeight="1">
      <c r="A4" s="2" t="s">
        <v>10</v>
      </c>
      <c r="B4" s="141" t="s">
        <v>1</v>
      </c>
      <c r="C4" s="143"/>
      <c r="D4" s="142"/>
      <c r="E4" s="141" t="s">
        <v>27</v>
      </c>
      <c r="F4" s="142"/>
      <c r="G4" s="141" t="s">
        <v>68</v>
      </c>
      <c r="H4" s="142"/>
      <c r="I4" s="24" t="s">
        <v>40</v>
      </c>
    </row>
    <row r="5" spans="1:9" ht="51" customHeight="1">
      <c r="A5" s="3">
        <v>1</v>
      </c>
      <c r="B5" s="134" t="s">
        <v>11</v>
      </c>
      <c r="C5" s="135"/>
      <c r="D5" s="136"/>
      <c r="E5" s="139" t="s">
        <v>49</v>
      </c>
      <c r="F5" s="140"/>
      <c r="G5" s="132"/>
      <c r="H5" s="133"/>
      <c r="I5" s="14">
        <v>44</v>
      </c>
    </row>
    <row r="6" spans="1:9" ht="51" customHeight="1">
      <c r="A6" s="3">
        <v>2</v>
      </c>
      <c r="B6" s="134" t="s">
        <v>19</v>
      </c>
      <c r="C6" s="135"/>
      <c r="D6" s="136"/>
      <c r="E6" s="134" t="s">
        <v>15</v>
      </c>
      <c r="F6" s="136"/>
      <c r="G6" s="132"/>
      <c r="H6" s="133"/>
      <c r="I6" s="14">
        <v>50</v>
      </c>
    </row>
    <row r="7" spans="1:9" ht="51" customHeight="1">
      <c r="A7" s="3">
        <v>3</v>
      </c>
      <c r="B7" s="134" t="s">
        <v>20</v>
      </c>
      <c r="C7" s="135"/>
      <c r="D7" s="136"/>
      <c r="E7" s="134" t="s">
        <v>21</v>
      </c>
      <c r="F7" s="136"/>
      <c r="G7" s="132"/>
      <c r="H7" s="133"/>
      <c r="I7" s="14">
        <v>1</v>
      </c>
    </row>
    <row r="8" spans="1:9" ht="51" customHeight="1">
      <c r="A8" s="3">
        <v>4</v>
      </c>
      <c r="B8" s="134" t="s">
        <v>22</v>
      </c>
      <c r="C8" s="135"/>
      <c r="D8" s="136"/>
      <c r="E8" s="134" t="s">
        <v>23</v>
      </c>
      <c r="F8" s="136"/>
      <c r="G8" s="132"/>
      <c r="H8" s="133"/>
      <c r="I8" s="14">
        <v>1</v>
      </c>
    </row>
    <row r="9" spans="1:9" ht="51" customHeight="1">
      <c r="A9" s="3">
        <v>5</v>
      </c>
      <c r="B9" s="134" t="s">
        <v>24</v>
      </c>
      <c r="C9" s="135"/>
      <c r="D9" s="136"/>
      <c r="E9" s="134" t="s">
        <v>25</v>
      </c>
      <c r="F9" s="136"/>
      <c r="G9" s="132"/>
      <c r="H9" s="133"/>
      <c r="I9" s="14">
        <v>1</v>
      </c>
    </row>
    <row r="10" spans="1:9" ht="51" customHeight="1">
      <c r="A10" s="3">
        <v>6</v>
      </c>
      <c r="B10" s="134" t="s">
        <v>12</v>
      </c>
      <c r="C10" s="135"/>
      <c r="D10" s="136"/>
      <c r="E10" s="139" t="s">
        <v>48</v>
      </c>
      <c r="F10" s="140"/>
      <c r="G10" s="132"/>
      <c r="H10" s="133"/>
      <c r="I10" s="14">
        <v>1</v>
      </c>
    </row>
    <row r="11" spans="1:9" ht="25.5" customHeight="1">
      <c r="A11" s="5"/>
      <c r="B11" s="6" t="s">
        <v>16</v>
      </c>
      <c r="C11" s="7"/>
      <c r="D11" s="7"/>
      <c r="E11" s="4"/>
      <c r="F11" s="4"/>
      <c r="G11" s="137" t="s">
        <v>26</v>
      </c>
      <c r="H11" s="138"/>
      <c r="I11" s="14"/>
    </row>
    <row r="12" spans="1:9" ht="51" customHeight="1">
      <c r="A12" s="3">
        <v>7</v>
      </c>
      <c r="B12" s="134" t="s">
        <v>13</v>
      </c>
      <c r="C12" s="135"/>
      <c r="D12" s="136"/>
      <c r="E12" s="134" t="s">
        <v>17</v>
      </c>
      <c r="F12" s="136"/>
      <c r="G12" s="132"/>
      <c r="H12" s="133"/>
      <c r="I12" s="14">
        <v>1</v>
      </c>
    </row>
    <row r="13" spans="1:9" ht="51" customHeight="1">
      <c r="A13" s="3">
        <v>8</v>
      </c>
      <c r="B13" s="134" t="s">
        <v>14</v>
      </c>
      <c r="C13" s="135"/>
      <c r="D13" s="136"/>
      <c r="E13" s="134" t="s">
        <v>18</v>
      </c>
      <c r="F13" s="136"/>
      <c r="G13" s="132"/>
      <c r="H13" s="133"/>
      <c r="I13" s="14">
        <v>1</v>
      </c>
    </row>
    <row r="14" spans="1:8" ht="12.75">
      <c r="A14" s="8" t="s">
        <v>28</v>
      </c>
      <c r="B14" s="9"/>
      <c r="C14" s="9"/>
      <c r="D14" s="9"/>
      <c r="E14" s="9"/>
      <c r="F14" s="9"/>
      <c r="G14" s="9"/>
      <c r="H14" s="9"/>
    </row>
    <row r="15" spans="1:8" ht="12.75">
      <c r="A15" s="9"/>
      <c r="B15" s="9"/>
      <c r="C15" s="9"/>
      <c r="D15" s="9"/>
      <c r="E15" s="9"/>
      <c r="F15" s="9"/>
      <c r="G15" s="9"/>
      <c r="H15" s="9"/>
    </row>
  </sheetData>
  <sheetProtection/>
  <mergeCells count="28">
    <mergeCell ref="G4:H4"/>
    <mergeCell ref="E5:F5"/>
    <mergeCell ref="G5:H5"/>
    <mergeCell ref="B6:D6"/>
    <mergeCell ref="E6:F6"/>
    <mergeCell ref="B4:D4"/>
    <mergeCell ref="E4:F4"/>
    <mergeCell ref="B5:D5"/>
    <mergeCell ref="B10:D10"/>
    <mergeCell ref="E10:F10"/>
    <mergeCell ref="G10:H10"/>
    <mergeCell ref="E8:F8"/>
    <mergeCell ref="G11:H11"/>
    <mergeCell ref="G6:H6"/>
    <mergeCell ref="G7:H7"/>
    <mergeCell ref="G8:H8"/>
    <mergeCell ref="G9:H9"/>
    <mergeCell ref="E7:F7"/>
    <mergeCell ref="B9:D9"/>
    <mergeCell ref="E9:F9"/>
    <mergeCell ref="B8:D8"/>
    <mergeCell ref="B7:D7"/>
    <mergeCell ref="G13:H13"/>
    <mergeCell ref="B12:D12"/>
    <mergeCell ref="E12:F12"/>
    <mergeCell ref="G12:H12"/>
    <mergeCell ref="B13:D13"/>
    <mergeCell ref="E13:F13"/>
  </mergeCells>
  <printOptions/>
  <pageMargins left="0.75" right="0.75" top="1" bottom="1" header="0.5" footer="0.5"/>
  <pageSetup horizontalDpi="600" verticalDpi="600" orientation="portrait" paperSize="9" scale="83" r:id="rId1"/>
  <headerFooter alignWithMargins="0">
    <oddHeader xml:space="preserve">&amp;L
Kryterium nr 2. Waga 10% - Opłacalność ekonomiczna dla budżetu miasta&amp;CFORMULARZ CENOWY&amp;R   załącznik nr 2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Kamiński UM WF</dc:creator>
  <cp:keywords/>
  <dc:description/>
  <cp:lastModifiedBy>m.palusinski</cp:lastModifiedBy>
  <cp:lastPrinted>2013-05-27T07:24:24Z</cp:lastPrinted>
  <dcterms:created xsi:type="dcterms:W3CDTF">2007-01-24T12:09:27Z</dcterms:created>
  <dcterms:modified xsi:type="dcterms:W3CDTF">2013-06-03T11:01:13Z</dcterms:modified>
  <cp:category/>
  <cp:version/>
  <cp:contentType/>
  <cp:contentStatus/>
</cp:coreProperties>
</file>