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<sst xmlns="http://schemas.openxmlformats.org/spreadsheetml/2006/main" count="303" uniqueCount="161">
  <si>
    <t>ulica Bytomska</t>
  </si>
  <si>
    <t>Krotność jesiennego grabienia liści</t>
  </si>
  <si>
    <t>1.</t>
  </si>
  <si>
    <t>Bytomska 23 A BC</t>
  </si>
  <si>
    <t>-</t>
  </si>
  <si>
    <t>2.</t>
  </si>
  <si>
    <t>od ulicy Polnej środkowe pasy zieleni do ulicy Krasickiego</t>
  </si>
  <si>
    <t>3.</t>
  </si>
  <si>
    <t>4.</t>
  </si>
  <si>
    <t>przy parkingu wzdłuż ulicy Bytomskiej</t>
  </si>
  <si>
    <t>pas przy parku Skałka</t>
  </si>
  <si>
    <t>5.</t>
  </si>
  <si>
    <t>wzdłuż ogrodzenia OSiR "Skałka"</t>
  </si>
  <si>
    <t>6.</t>
  </si>
  <si>
    <t>lewa strona wzdłuż torowiska od ulicy Krasickiego</t>
  </si>
  <si>
    <t>7.</t>
  </si>
  <si>
    <t>prawa strona od Cmentarza Komunalnego</t>
  </si>
  <si>
    <t>8.</t>
  </si>
  <si>
    <t>wzdluż lasku do ulicy Ślęzan</t>
  </si>
  <si>
    <t>9.</t>
  </si>
  <si>
    <t>naroże Ślęzan</t>
  </si>
  <si>
    <t>10.</t>
  </si>
  <si>
    <t>przy ścieżce rowerowej Ślęzan</t>
  </si>
  <si>
    <t>prawa strona od ulicy Ślęzan do ulicy Gołęszyców</t>
  </si>
  <si>
    <t>przy garażach na ulicy Ślęzan</t>
  </si>
  <si>
    <t>13.</t>
  </si>
  <si>
    <t>skarpy przy domach na ulicy Gołęszyców</t>
  </si>
  <si>
    <t>14.</t>
  </si>
  <si>
    <t>Razem</t>
  </si>
  <si>
    <t>ulica Stawowa</t>
  </si>
  <si>
    <t>lewa strona od ulicy Bytomskiej do ulicy Sudeckiej</t>
  </si>
  <si>
    <t>trzy trójkąty widoczności</t>
  </si>
  <si>
    <t>od ulicy Sudeckiej do ulicy Górnej</t>
  </si>
  <si>
    <t>prawa strona od ulicy Bytomskiej do ogrodzenia ROD</t>
  </si>
  <si>
    <t>prawa strona od ulicy jodłowej do ulicy Górnej + teren przy parkingu</t>
  </si>
  <si>
    <t>ulica Łagiewnicka</t>
  </si>
  <si>
    <t>lewa strona wzdłuż torów tramwajowych do ulicy sportowej</t>
  </si>
  <si>
    <t>naprzeciw przy ROD</t>
  </si>
  <si>
    <t>Plac Zawadzkiego</t>
  </si>
  <si>
    <t>trójkąt widoczności Górna/Łagiewnicka</t>
  </si>
  <si>
    <t>przy pawilonach od ulicy Górnej do parkingu</t>
  </si>
  <si>
    <t>skarpa przy SP + pasek na parkingu</t>
  </si>
  <si>
    <t>przy torowisku od ulicy Bieszczadzkiej</t>
  </si>
  <si>
    <t>przy domach Jasminowa/Astrów</t>
  </si>
  <si>
    <t>od ulicy Astrów do ulicy Bukowego</t>
  </si>
  <si>
    <t>naprzeciw od siedziby MPGK do stadionu Naprzód Lipiny</t>
  </si>
  <si>
    <t>ulica Lampego</t>
  </si>
  <si>
    <t>od ulicy Ostatniej obie strony do byłych torów po 2m po obu stronach</t>
  </si>
  <si>
    <t>ulica Granitowa</t>
  </si>
  <si>
    <t>prawa strona pod DTŚ za garażami do ulicy Matki Polki</t>
  </si>
  <si>
    <t>ulica Szkolna od mostu wzdłuż ulicy</t>
  </si>
  <si>
    <t>od ulicy Szkolnej w ciągu garaży (do lica)</t>
  </si>
  <si>
    <t>wejście pod DTŚ</t>
  </si>
  <si>
    <t>teren między wejściami</t>
  </si>
  <si>
    <t>od wejścia pod DTŚ do końca za garażami</t>
  </si>
  <si>
    <t>środkowe pasy od ulicy Szkolnej do ulicy Bytomskiej</t>
  </si>
  <si>
    <t>ulica Granitowa-Pocztowa obie strony</t>
  </si>
  <si>
    <t>ulica Granitowa 2 do ulicy Bytomskiej</t>
  </si>
  <si>
    <t>ścieżka rowerowa od ulicy Krasickiego do ulicy Powstańców Śląskich</t>
  </si>
  <si>
    <t>prawa strona od rowu do granicy z miastem Bytom</t>
  </si>
  <si>
    <t>ulica Polna obie strony od ulicy Bytomskiej do ulicy Wodnej</t>
  </si>
  <si>
    <t>obie strony wzdłuz ulicy po 2m</t>
  </si>
  <si>
    <t>ulica Krasickiego</t>
  </si>
  <si>
    <t>lewa strona obok kwiaciarni</t>
  </si>
  <si>
    <t>ciąg pieszy w stronę Renault</t>
  </si>
  <si>
    <t>wzdłuż pawilonu</t>
  </si>
  <si>
    <t>wzdłuż jezdi lewa strona do ulicy Mickiewicza oraz lewa skarpa przy domach na Uroczysku</t>
  </si>
  <si>
    <t>prawa strona od ulicy Bytomskiej do ulicy Powstańców Śląskich</t>
  </si>
  <si>
    <t>ulica Zubrzyckiego</t>
  </si>
  <si>
    <t>prawa strona do ulicy Powstańców</t>
  </si>
  <si>
    <t>lewa strona</t>
  </si>
  <si>
    <t>ulica Mickiewicza</t>
  </si>
  <si>
    <t>lewa strona przy garażach</t>
  </si>
  <si>
    <t>prawa strona do torów</t>
  </si>
  <si>
    <t>ulica Korfantego</t>
  </si>
  <si>
    <t>obie strony</t>
  </si>
  <si>
    <t>ulica Powstańców Śląskich</t>
  </si>
  <si>
    <t>lewa strona od ulicy Bytomskiej</t>
  </si>
  <si>
    <t>prawa strona przy ogrodzeniu MDK</t>
  </si>
  <si>
    <t>dwie skarpy za mostem</t>
  </si>
  <si>
    <t>skarpa przy ulicy Morcinka</t>
  </si>
  <si>
    <t>trójkąt widoczności Górnicza/Kościuszki</t>
  </si>
  <si>
    <t>prawa strona od ulicy Korfantego do ulicy Zubrzyckiego</t>
  </si>
  <si>
    <t>naroże do ogrodzenia</t>
  </si>
  <si>
    <t>wzdłuż lasku do torowiska 4 m</t>
  </si>
  <si>
    <t>trójkąty widoczności do ulicy Bytomskiej</t>
  </si>
  <si>
    <t>ulica Sikorskiego</t>
  </si>
  <si>
    <t>ulica Chorzowska</t>
  </si>
  <si>
    <t>przy torowisku od ulicy Bytomskiej do ulicy 3-go Maja</t>
  </si>
  <si>
    <t>lewa strona przy torowisku do ulicy Korfantego</t>
  </si>
  <si>
    <t>naroże do ulicy Bieszczadzkiej</t>
  </si>
  <si>
    <t>od ulicy Korfantego do mostu wzdłuż ROD Zorza</t>
  </si>
  <si>
    <t>wzdłuż Plant Lipińskich</t>
  </si>
  <si>
    <t>przy cmentarzu</t>
  </si>
  <si>
    <t>przy Kościele</t>
  </si>
  <si>
    <t>lewa strona naprzeciw cmentarza i kościoła</t>
  </si>
  <si>
    <t>od ulicy sądowej w stronę granicy z miastem Ruda Sląska</t>
  </si>
  <si>
    <t>ścieżka rowerowa Chorzowska/Barlickiego</t>
  </si>
  <si>
    <t>ścieżka rowerowa</t>
  </si>
  <si>
    <t>ulica Sądowa</t>
  </si>
  <si>
    <t>przy chodniku Sądowa 8</t>
  </si>
  <si>
    <t>pas przy parkingu</t>
  </si>
  <si>
    <t>ulica Bieszczadzka</t>
  </si>
  <si>
    <t>obie strony od chodnika do jezdi</t>
  </si>
  <si>
    <t>prawa strona od chodnika do ROD</t>
  </si>
  <si>
    <t>przy myjni samochodowej</t>
  </si>
  <si>
    <t>obok sklepu meblowego</t>
  </si>
  <si>
    <t>przy parkingach</t>
  </si>
  <si>
    <t>lewa strona od chodnika do ulicy Jasminowej</t>
  </si>
  <si>
    <t>ścieżka rowerowa od Placu Słowiańskiego do ulicy Ostatniej</t>
  </si>
  <si>
    <t>przy parkingu Plac Słowiański</t>
  </si>
  <si>
    <t>naroże z ulicy Żelaznej do ulicy Chrobrego</t>
  </si>
  <si>
    <t>ulica Chrobrego obie strony po 2m</t>
  </si>
  <si>
    <t>od Przedszkola do schronu przy ulicy Ostatniej</t>
  </si>
  <si>
    <t>ulica Bukowa</t>
  </si>
  <si>
    <t>11.</t>
  </si>
  <si>
    <t>lewa strona od ulicy Komandra wzdłuż ogrodzeń domów do końca ulicy</t>
  </si>
  <si>
    <t xml:space="preserve">powrót od granicy z Chorzowem + całość przy garażach </t>
  </si>
  <si>
    <t>przy kotłowni pas 4 m oraz teren przy budynku nr 144</t>
  </si>
  <si>
    <t>lewa strona przy rozwidleniu ulic</t>
  </si>
  <si>
    <t>ciąg przy chodniku</t>
  </si>
  <si>
    <t>od cmentarza prawa strona Góry Hugona do budynku nr 111 pas 3m</t>
  </si>
  <si>
    <t>pas 3m po lewej stronie od domu nr 108-111</t>
  </si>
  <si>
    <t>pas 3m po lewej stronie od domu nr 121-94</t>
  </si>
  <si>
    <t>całość terenu wokół garaży do ogrodzen posesji</t>
  </si>
  <si>
    <t>lewa do ulicy Komandra pas przyuliczny do ścian garazy</t>
  </si>
  <si>
    <t>parking przy krzyżu</t>
  </si>
  <si>
    <t>ulica Komandra</t>
  </si>
  <si>
    <t>prawa strona od krzyża dwa naroża</t>
  </si>
  <si>
    <t>przy domach</t>
  </si>
  <si>
    <t>za zakładem kamieniarskim do garaży</t>
  </si>
  <si>
    <t>lewa strona parking + pasek przy domu</t>
  </si>
  <si>
    <t>ulica Wojska Polskiego</t>
  </si>
  <si>
    <t>prawa strona od mostu do torowiska i ogrodzenia - ciąg do budynków</t>
  </si>
  <si>
    <t>lewa strona od pawilonu handlowego do ulicy Ceramicznej</t>
  </si>
  <si>
    <t>lewa strona przy ROD do granicy z Rudą Śląską</t>
  </si>
  <si>
    <t>prawa strona od ZUT Zgoda do Salezjan</t>
  </si>
  <si>
    <t>ulica Ceramiczna</t>
  </si>
  <si>
    <t>lewa strona wzdłuz chodnika do ulicy Katowickiej</t>
  </si>
  <si>
    <t>ulica Śląska</t>
  </si>
  <si>
    <t>prawa strona od ulicy Wojska Polskiego do wjazdu Lidl</t>
  </si>
  <si>
    <t xml:space="preserve">dalsza część do ulicy Zielonej </t>
  </si>
  <si>
    <t>obok torowiska domy Perspektywy</t>
  </si>
  <si>
    <t>trójkąt widoczności obie strony do Tunkla</t>
  </si>
  <si>
    <t>Drogowa Trasa Średnicowa</t>
  </si>
  <si>
    <t>naroże od ulicy Komandra lewa strona do Kościoła</t>
  </si>
  <si>
    <t>przy nr domów 30-52</t>
  </si>
  <si>
    <t>przy nr domu 30</t>
  </si>
  <si>
    <t>pomiędzy numerami 44-46</t>
  </si>
  <si>
    <t>przy lewym boku budynku Sądowa 8</t>
  </si>
  <si>
    <t>ulica Granitowa przy nr 12</t>
  </si>
  <si>
    <t>skarpa przy budynku Kamionki 6-8a</t>
  </si>
  <si>
    <t>12.</t>
  </si>
  <si>
    <t>ul. Graniczna przy skrzyżowaniu z ulicą Kaliny</t>
  </si>
  <si>
    <r>
      <t>Powierzchnia do oczyszczania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2+3+4+5+6</t>
    </r>
  </si>
  <si>
    <r>
      <t>Trawnik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</si>
  <si>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Żywopłot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</si>
  <si>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Ścieżki rowerowe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</si>
  <si>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Powierzchnia do grabienia jesiennego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</si>
  <si>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Szczegółowy opis do inwentaryzacji zieleni w pasach drogowych na terenie miasta Świętochłowice</t>
  </si>
  <si>
    <r>
      <t>Krzewy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</si>
</sst>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5"/>
  <sheetViews>
    <sheetView tabSelected="1" view="pageBreakPreview" zoomScale="60" workbookViewId="0" topLeftCell="A261">
      <selection activeCell="A4" sqref="A4:F4"/>
    </sheetView>
  </sheetViews>
  <sheetFormatPr defaultColWidth="9.140625" defaultRowHeight="12.75"/>
  <cols>
    <col min="1" max="1" width="4.140625" style="26" customWidth="1"/>
    <col min="2" max="2" width="45.57421875" style="11" customWidth="1"/>
    <col min="3" max="3" width="14.421875" style="11" customWidth="1"/>
    <col min="4" max="4" width="11.8515625" style="11" customWidth="1"/>
    <col min="5" max="5" width="12.421875" style="11" customWidth="1"/>
    <col min="6" max="6" width="13.28125" style="11" customWidth="1"/>
    <col min="7" max="7" width="9.140625" style="11" customWidth="1"/>
    <col min="8" max="8" width="11.28125" style="11" customWidth="1"/>
    <col min="9" max="9" width="13.28125" style="11" customWidth="1"/>
    <col min="10" max="16384" width="9.140625" style="11" customWidth="1"/>
  </cols>
  <sheetData>
    <row r="1" spans="1:14" ht="12.75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10"/>
      <c r="K1" s="10"/>
      <c r="L1" s="10"/>
      <c r="M1" s="10"/>
      <c r="N1" s="10"/>
    </row>
    <row r="2" spans="1:14" ht="65.25">
      <c r="A2" s="12"/>
      <c r="B2" s="12"/>
      <c r="C2" s="12" t="s">
        <v>154</v>
      </c>
      <c r="D2" s="12" t="s">
        <v>155</v>
      </c>
      <c r="E2" s="12" t="s">
        <v>160</v>
      </c>
      <c r="F2" s="6" t="s">
        <v>156</v>
      </c>
      <c r="G2" s="12" t="s">
        <v>157</v>
      </c>
      <c r="H2" s="6" t="s">
        <v>1</v>
      </c>
      <c r="I2" s="6" t="s">
        <v>158</v>
      </c>
      <c r="J2" s="10"/>
      <c r="K2" s="10"/>
      <c r="L2" s="10"/>
      <c r="M2" s="10"/>
      <c r="N2" s="10"/>
    </row>
    <row r="3" spans="1:14" ht="12.75">
      <c r="A3" s="12"/>
      <c r="B3" s="12"/>
      <c r="C3" s="13">
        <v>1</v>
      </c>
      <c r="D3" s="13">
        <v>2</v>
      </c>
      <c r="E3" s="13">
        <v>3</v>
      </c>
      <c r="F3" s="13">
        <v>4</v>
      </c>
      <c r="G3" s="13">
        <v>6</v>
      </c>
      <c r="H3" s="13">
        <v>7</v>
      </c>
      <c r="I3" s="13">
        <v>8</v>
      </c>
      <c r="J3" s="10"/>
      <c r="K3" s="10"/>
      <c r="L3" s="10"/>
      <c r="M3" s="10"/>
      <c r="N3" s="10"/>
    </row>
    <row r="4" spans="1:46" ht="12.75">
      <c r="A4" s="31" t="s">
        <v>0</v>
      </c>
      <c r="B4" s="31"/>
      <c r="C4" s="31"/>
      <c r="D4" s="31"/>
      <c r="E4" s="31"/>
      <c r="F4" s="31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12.75">
      <c r="A5" s="6" t="s">
        <v>2</v>
      </c>
      <c r="B5" s="16" t="s">
        <v>3</v>
      </c>
      <c r="C5" s="6">
        <v>16</v>
      </c>
      <c r="D5" s="2">
        <f>16-12</f>
        <v>4</v>
      </c>
      <c r="E5" s="2">
        <v>0</v>
      </c>
      <c r="F5" s="6">
        <v>12</v>
      </c>
      <c r="G5" s="2">
        <v>0</v>
      </c>
      <c r="H5" s="6" t="s">
        <v>4</v>
      </c>
      <c r="I5" s="6">
        <v>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25.5">
      <c r="A6" s="6" t="s">
        <v>5</v>
      </c>
      <c r="B6" s="16" t="s">
        <v>6</v>
      </c>
      <c r="C6" s="6">
        <v>1766</v>
      </c>
      <c r="D6" s="2">
        <f>1766-70</f>
        <v>1696</v>
      </c>
      <c r="E6" s="2">
        <v>0</v>
      </c>
      <c r="F6" s="6">
        <v>0</v>
      </c>
      <c r="G6" s="2">
        <v>0</v>
      </c>
      <c r="H6" s="6" t="s">
        <v>4</v>
      </c>
      <c r="I6" s="6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2.75">
      <c r="A7" s="6" t="s">
        <v>7</v>
      </c>
      <c r="B7" s="16" t="s">
        <v>10</v>
      </c>
      <c r="C7" s="6">
        <v>1240</v>
      </c>
      <c r="D7" s="2">
        <v>1240</v>
      </c>
      <c r="E7" s="2">
        <v>0</v>
      </c>
      <c r="F7" s="6">
        <v>0</v>
      </c>
      <c r="G7" s="2">
        <v>0</v>
      </c>
      <c r="H7" s="6">
        <v>1</v>
      </c>
      <c r="I7" s="6">
        <f>C7*1</f>
        <v>1240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 customHeight="1">
      <c r="A8" s="6" t="s">
        <v>8</v>
      </c>
      <c r="B8" s="16" t="s">
        <v>9</v>
      </c>
      <c r="C8" s="6">
        <v>400</v>
      </c>
      <c r="D8" s="2">
        <v>400</v>
      </c>
      <c r="E8" s="2">
        <v>0</v>
      </c>
      <c r="F8" s="6">
        <v>0</v>
      </c>
      <c r="G8" s="2">
        <v>0</v>
      </c>
      <c r="H8" s="6">
        <v>1</v>
      </c>
      <c r="I8" s="6">
        <f>C8*1</f>
        <v>400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5" customHeight="1">
      <c r="A9" s="6" t="s">
        <v>11</v>
      </c>
      <c r="B9" s="16" t="s">
        <v>12</v>
      </c>
      <c r="C9" s="6">
        <v>288</v>
      </c>
      <c r="D9" s="2">
        <v>288</v>
      </c>
      <c r="E9" s="2">
        <v>0</v>
      </c>
      <c r="F9" s="6">
        <v>0</v>
      </c>
      <c r="G9" s="2">
        <v>0</v>
      </c>
      <c r="H9" s="6">
        <v>1</v>
      </c>
      <c r="I9" s="6">
        <f>C9*1</f>
        <v>288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 customHeight="1">
      <c r="A10" s="6" t="s">
        <v>13</v>
      </c>
      <c r="B10" s="16" t="s">
        <v>14</v>
      </c>
      <c r="C10" s="6">
        <v>410</v>
      </c>
      <c r="D10" s="2">
        <f>410-390</f>
        <v>20</v>
      </c>
      <c r="E10" s="2">
        <v>0</v>
      </c>
      <c r="F10" s="6">
        <v>390</v>
      </c>
      <c r="G10" s="2">
        <v>0</v>
      </c>
      <c r="H10" s="6">
        <v>2</v>
      </c>
      <c r="I10" s="6">
        <f>C10*2</f>
        <v>820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3.5" customHeight="1">
      <c r="A11" s="6" t="s">
        <v>15</v>
      </c>
      <c r="B11" s="16" t="s">
        <v>16</v>
      </c>
      <c r="C11" s="6">
        <v>595</v>
      </c>
      <c r="D11" s="2">
        <v>595</v>
      </c>
      <c r="E11" s="2">
        <v>0</v>
      </c>
      <c r="F11" s="6">
        <v>0</v>
      </c>
      <c r="G11" s="2">
        <v>0</v>
      </c>
      <c r="H11" s="6">
        <v>1</v>
      </c>
      <c r="I11" s="6">
        <f>C11*1</f>
        <v>595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2.75">
      <c r="A12" s="6" t="s">
        <v>17</v>
      </c>
      <c r="B12" s="16" t="s">
        <v>18</v>
      </c>
      <c r="C12" s="6">
        <v>627</v>
      </c>
      <c r="D12" s="2">
        <v>627</v>
      </c>
      <c r="E12" s="2">
        <v>0</v>
      </c>
      <c r="F12" s="6">
        <v>0</v>
      </c>
      <c r="G12" s="2">
        <v>0</v>
      </c>
      <c r="H12" s="6">
        <v>1</v>
      </c>
      <c r="I12" s="6">
        <f>C12*1</f>
        <v>627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2.75">
      <c r="A13" s="6" t="s">
        <v>19</v>
      </c>
      <c r="B13" s="16" t="s">
        <v>20</v>
      </c>
      <c r="C13" s="6">
        <v>60</v>
      </c>
      <c r="D13" s="2">
        <v>60</v>
      </c>
      <c r="E13" s="2">
        <v>0</v>
      </c>
      <c r="F13" s="6">
        <v>0</v>
      </c>
      <c r="G13" s="2">
        <v>0</v>
      </c>
      <c r="H13" s="6">
        <v>2</v>
      </c>
      <c r="I13" s="6">
        <f>C13*2</f>
        <v>120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2.75">
      <c r="A14" s="6" t="s">
        <v>21</v>
      </c>
      <c r="B14" s="16" t="s">
        <v>22</v>
      </c>
      <c r="C14" s="6">
        <v>242</v>
      </c>
      <c r="D14" s="2">
        <v>242</v>
      </c>
      <c r="E14" s="2">
        <v>0</v>
      </c>
      <c r="F14" s="6">
        <v>0</v>
      </c>
      <c r="G14" s="2">
        <v>0</v>
      </c>
      <c r="H14" s="6">
        <v>2</v>
      </c>
      <c r="I14" s="6">
        <f>C14*2</f>
        <v>484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5" customHeight="1">
      <c r="A15" s="6">
        <v>11</v>
      </c>
      <c r="B15" s="16" t="s">
        <v>23</v>
      </c>
      <c r="C15" s="6">
        <v>1654</v>
      </c>
      <c r="D15" s="2">
        <v>1654</v>
      </c>
      <c r="E15" s="2">
        <v>0</v>
      </c>
      <c r="F15" s="6">
        <v>0</v>
      </c>
      <c r="G15" s="2">
        <v>0</v>
      </c>
      <c r="H15" s="6" t="s">
        <v>4</v>
      </c>
      <c r="I15" s="6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2.75">
      <c r="A16" s="6">
        <v>12</v>
      </c>
      <c r="B16" s="16" t="s">
        <v>24</v>
      </c>
      <c r="C16" s="6">
        <v>390</v>
      </c>
      <c r="D16" s="2">
        <v>390</v>
      </c>
      <c r="E16" s="2">
        <v>0</v>
      </c>
      <c r="F16" s="6">
        <v>0</v>
      </c>
      <c r="G16" s="2">
        <v>0</v>
      </c>
      <c r="H16" s="6" t="s">
        <v>4</v>
      </c>
      <c r="I16" s="6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5" customHeight="1">
      <c r="A17" s="6" t="s">
        <v>25</v>
      </c>
      <c r="B17" s="16" t="s">
        <v>26</v>
      </c>
      <c r="C17" s="6">
        <v>1334</v>
      </c>
      <c r="D17" s="2">
        <v>1334</v>
      </c>
      <c r="E17" s="2">
        <v>0</v>
      </c>
      <c r="F17" s="6">
        <v>0</v>
      </c>
      <c r="G17" s="2">
        <v>0</v>
      </c>
      <c r="H17" s="6" t="s">
        <v>4</v>
      </c>
      <c r="I17" s="6"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 customHeight="1">
      <c r="A18" s="6" t="s">
        <v>27</v>
      </c>
      <c r="B18" s="16" t="s">
        <v>59</v>
      </c>
      <c r="C18" s="6">
        <v>270</v>
      </c>
      <c r="D18" s="2">
        <v>270</v>
      </c>
      <c r="E18" s="2">
        <v>0</v>
      </c>
      <c r="F18" s="6">
        <v>0</v>
      </c>
      <c r="G18" s="2">
        <v>0</v>
      </c>
      <c r="H18" s="6">
        <v>1</v>
      </c>
      <c r="I18" s="6">
        <f>C18*1</f>
        <v>270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2.75">
      <c r="A19" s="6"/>
      <c r="B19" s="3" t="s">
        <v>28</v>
      </c>
      <c r="C19" s="3">
        <f>SUM(C5:C18)</f>
        <v>9292</v>
      </c>
      <c r="D19" s="4">
        <f>SUM(D5:D18)</f>
        <v>8820</v>
      </c>
      <c r="E19" s="5">
        <f>SUM(E5:E18)</f>
        <v>0</v>
      </c>
      <c r="F19" s="3">
        <f>SUM(F5:F18)</f>
        <v>402</v>
      </c>
      <c r="G19" s="4">
        <f>SUM(G5:G18)</f>
        <v>0</v>
      </c>
      <c r="H19" s="6"/>
      <c r="I19" s="3">
        <f>SUM(I5:I18)</f>
        <v>4844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9" s="1" customFormat="1" ht="12.75">
      <c r="A21" s="31" t="s">
        <v>29</v>
      </c>
      <c r="B21" s="33"/>
      <c r="C21" s="33"/>
      <c r="D21" s="33"/>
      <c r="E21" s="33"/>
      <c r="F21" s="33"/>
      <c r="G21" s="33"/>
      <c r="H21" s="33"/>
      <c r="I21" s="33"/>
    </row>
    <row r="22" spans="1:46" ht="12.75">
      <c r="A22" s="6" t="s">
        <v>2</v>
      </c>
      <c r="B22" s="16" t="s">
        <v>30</v>
      </c>
      <c r="C22" s="6">
        <v>667</v>
      </c>
      <c r="D22" s="6">
        <f>667-30</f>
        <v>637</v>
      </c>
      <c r="E22" s="6">
        <v>30</v>
      </c>
      <c r="F22" s="6">
        <v>0</v>
      </c>
      <c r="G22" s="6">
        <v>0</v>
      </c>
      <c r="H22" s="6">
        <v>2</v>
      </c>
      <c r="I22" s="6">
        <f>C22*2</f>
        <v>1334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2.75">
      <c r="A23" s="6" t="s">
        <v>5</v>
      </c>
      <c r="B23" s="16" t="s">
        <v>31</v>
      </c>
      <c r="C23" s="6">
        <v>331</v>
      </c>
      <c r="D23" s="6">
        <f>331-18</f>
        <v>313</v>
      </c>
      <c r="E23" s="6">
        <v>0</v>
      </c>
      <c r="F23" s="6">
        <v>0</v>
      </c>
      <c r="G23" s="6">
        <v>0</v>
      </c>
      <c r="H23" s="6">
        <v>2</v>
      </c>
      <c r="I23" s="6">
        <f>C23*2</f>
        <v>662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2.75">
      <c r="A24" s="6" t="s">
        <v>7</v>
      </c>
      <c r="B24" s="16" t="s">
        <v>32</v>
      </c>
      <c r="C24" s="6">
        <v>1363</v>
      </c>
      <c r="D24" s="6">
        <v>1363</v>
      </c>
      <c r="E24" s="6">
        <v>0</v>
      </c>
      <c r="F24" s="6">
        <v>0</v>
      </c>
      <c r="G24" s="6">
        <v>0</v>
      </c>
      <c r="H24" s="6">
        <v>2</v>
      </c>
      <c r="I24" s="6">
        <f>C24*2</f>
        <v>2726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2.75" customHeight="1">
      <c r="A25" s="6" t="s">
        <v>8</v>
      </c>
      <c r="B25" s="16" t="s">
        <v>33</v>
      </c>
      <c r="C25" s="6">
        <v>1465</v>
      </c>
      <c r="D25" s="6">
        <v>1465</v>
      </c>
      <c r="E25" s="6">
        <v>0</v>
      </c>
      <c r="F25" s="6">
        <v>0</v>
      </c>
      <c r="G25" s="6">
        <v>0</v>
      </c>
      <c r="H25" s="6">
        <v>2</v>
      </c>
      <c r="I25" s="6">
        <f>C25*2</f>
        <v>2930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25.5">
      <c r="A26" s="6" t="s">
        <v>11</v>
      </c>
      <c r="B26" s="16" t="s">
        <v>34</v>
      </c>
      <c r="C26" s="6">
        <v>699</v>
      </c>
      <c r="D26" s="6">
        <v>699</v>
      </c>
      <c r="E26" s="6">
        <v>0</v>
      </c>
      <c r="F26" s="6">
        <v>0</v>
      </c>
      <c r="G26" s="6">
        <v>0</v>
      </c>
      <c r="H26" s="6">
        <v>2</v>
      </c>
      <c r="I26" s="6">
        <f>C26*2</f>
        <v>1398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2.75">
      <c r="A27" s="6"/>
      <c r="B27" s="3" t="s">
        <v>28</v>
      </c>
      <c r="C27" s="3">
        <f>SUM(C22:C26)</f>
        <v>4525</v>
      </c>
      <c r="D27" s="3">
        <f>SUM(D22:D26)</f>
        <v>4477</v>
      </c>
      <c r="E27" s="5">
        <f>SUM(E22:E26)</f>
        <v>30</v>
      </c>
      <c r="F27" s="3">
        <f>SUM(F22:F26)</f>
        <v>0</v>
      </c>
      <c r="G27" s="3">
        <f>SUM(G22:G26)</f>
        <v>0</v>
      </c>
      <c r="H27" s="6"/>
      <c r="I27" s="3">
        <f>SUM(I22:I26)</f>
        <v>9050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2.75">
      <c r="A29" s="31" t="s">
        <v>35</v>
      </c>
      <c r="B29" s="31"/>
      <c r="C29" s="31"/>
      <c r="D29" s="31"/>
      <c r="E29" s="31"/>
      <c r="F29" s="31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25.5">
      <c r="A30" s="6" t="s">
        <v>2</v>
      </c>
      <c r="B30" s="16" t="s">
        <v>36</v>
      </c>
      <c r="C30" s="6">
        <v>2592</v>
      </c>
      <c r="D30" s="6">
        <v>2592</v>
      </c>
      <c r="E30" s="6">
        <v>0</v>
      </c>
      <c r="F30" s="6">
        <v>0</v>
      </c>
      <c r="G30" s="6">
        <v>0</v>
      </c>
      <c r="H30" s="6">
        <v>2</v>
      </c>
      <c r="I30" s="6">
        <f>C30*2</f>
        <v>5184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2.75">
      <c r="A31" s="6" t="s">
        <v>5</v>
      </c>
      <c r="B31" s="16" t="s">
        <v>37</v>
      </c>
      <c r="C31" s="6">
        <v>960</v>
      </c>
      <c r="D31" s="6">
        <v>960</v>
      </c>
      <c r="E31" s="6">
        <v>0</v>
      </c>
      <c r="F31" s="6">
        <v>0</v>
      </c>
      <c r="G31" s="6">
        <v>0</v>
      </c>
      <c r="H31" s="6">
        <v>1</v>
      </c>
      <c r="I31" s="6">
        <v>960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2.75">
      <c r="A32" s="6" t="s">
        <v>7</v>
      </c>
      <c r="B32" s="16" t="s">
        <v>38</v>
      </c>
      <c r="C32" s="6">
        <v>200</v>
      </c>
      <c r="D32" s="6">
        <v>200</v>
      </c>
      <c r="E32" s="6">
        <v>0</v>
      </c>
      <c r="F32" s="6">
        <v>0</v>
      </c>
      <c r="G32" s="6">
        <v>0</v>
      </c>
      <c r="H32" s="6">
        <v>2</v>
      </c>
      <c r="I32" s="6">
        <f>C32*2</f>
        <v>400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12.75">
      <c r="A33" s="6" t="s">
        <v>8</v>
      </c>
      <c r="B33" s="16" t="s">
        <v>39</v>
      </c>
      <c r="C33" s="6">
        <v>85</v>
      </c>
      <c r="D33" s="6">
        <v>85</v>
      </c>
      <c r="E33" s="6">
        <v>0</v>
      </c>
      <c r="F33" s="6">
        <v>0</v>
      </c>
      <c r="G33" s="6">
        <v>0</v>
      </c>
      <c r="H33" s="6" t="s">
        <v>4</v>
      </c>
      <c r="I33" s="6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12.75">
      <c r="A34" s="6" t="s">
        <v>11</v>
      </c>
      <c r="B34" s="16" t="s">
        <v>40</v>
      </c>
      <c r="C34" s="6">
        <v>736</v>
      </c>
      <c r="D34" s="6">
        <f>736-62</f>
        <v>674</v>
      </c>
      <c r="E34" s="6">
        <v>62</v>
      </c>
      <c r="F34" s="6">
        <v>0</v>
      </c>
      <c r="G34" s="6">
        <v>0</v>
      </c>
      <c r="H34" s="6">
        <v>2</v>
      </c>
      <c r="I34" s="6">
        <f>C34*2</f>
        <v>1472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ht="12.75">
      <c r="A35" s="6" t="s">
        <v>13</v>
      </c>
      <c r="B35" s="16" t="s">
        <v>41</v>
      </c>
      <c r="C35" s="6">
        <v>272</v>
      </c>
      <c r="D35" s="6">
        <f>272-22</f>
        <v>250</v>
      </c>
      <c r="E35" s="6">
        <v>22</v>
      </c>
      <c r="F35" s="6">
        <v>0</v>
      </c>
      <c r="G35" s="6">
        <v>0</v>
      </c>
      <c r="H35" s="6">
        <v>2</v>
      </c>
      <c r="I35" s="6">
        <f>C35*2</f>
        <v>544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:46" ht="12.75">
      <c r="A36" s="6" t="s">
        <v>15</v>
      </c>
      <c r="B36" s="16" t="s">
        <v>42</v>
      </c>
      <c r="C36" s="6">
        <v>132</v>
      </c>
      <c r="D36" s="6">
        <v>132</v>
      </c>
      <c r="E36" s="6">
        <v>0</v>
      </c>
      <c r="F36" s="6">
        <v>0</v>
      </c>
      <c r="G36" s="6">
        <v>0</v>
      </c>
      <c r="H36" s="6" t="s">
        <v>4</v>
      </c>
      <c r="I36" s="6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46" ht="12.75">
      <c r="A37" s="6" t="s">
        <v>17</v>
      </c>
      <c r="B37" s="16" t="s">
        <v>43</v>
      </c>
      <c r="C37" s="6">
        <v>670</v>
      </c>
      <c r="D37" s="6">
        <v>670</v>
      </c>
      <c r="E37" s="6">
        <v>0</v>
      </c>
      <c r="F37" s="6">
        <v>0</v>
      </c>
      <c r="G37" s="6">
        <v>0</v>
      </c>
      <c r="H37" s="6" t="s">
        <v>4</v>
      </c>
      <c r="I37" s="6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</row>
    <row r="38" spans="1:46" ht="12.75">
      <c r="A38" s="6" t="s">
        <v>19</v>
      </c>
      <c r="B38" s="16" t="s">
        <v>44</v>
      </c>
      <c r="C38" s="6">
        <v>423</v>
      </c>
      <c r="D38" s="6">
        <v>423</v>
      </c>
      <c r="E38" s="6">
        <v>0</v>
      </c>
      <c r="F38" s="6">
        <v>0</v>
      </c>
      <c r="G38" s="6">
        <v>0</v>
      </c>
      <c r="H38" s="6">
        <v>1</v>
      </c>
      <c r="I38" s="6">
        <v>423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46" ht="25.5">
      <c r="A39" s="6" t="s">
        <v>21</v>
      </c>
      <c r="B39" s="16" t="s">
        <v>45</v>
      </c>
      <c r="C39" s="6">
        <v>124</v>
      </c>
      <c r="D39" s="6">
        <v>124</v>
      </c>
      <c r="E39" s="6">
        <v>0</v>
      </c>
      <c r="F39" s="6">
        <v>0</v>
      </c>
      <c r="G39" s="6">
        <v>0</v>
      </c>
      <c r="H39" s="6">
        <v>2</v>
      </c>
      <c r="I39" s="6">
        <f>C39*2</f>
        <v>248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46" ht="12.75">
      <c r="A40" s="6" t="s">
        <v>115</v>
      </c>
      <c r="B40" s="16" t="s">
        <v>151</v>
      </c>
      <c r="C40" s="6">
        <v>311</v>
      </c>
      <c r="D40" s="6">
        <v>311</v>
      </c>
      <c r="E40" s="6">
        <v>0</v>
      </c>
      <c r="F40" s="6">
        <v>0</v>
      </c>
      <c r="G40" s="6">
        <v>0</v>
      </c>
      <c r="H40" s="6">
        <v>1</v>
      </c>
      <c r="I40" s="6">
        <v>311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46" ht="12.75">
      <c r="A41" s="6"/>
      <c r="B41" s="3" t="s">
        <v>28</v>
      </c>
      <c r="C41" s="3">
        <f>SUM(C30:C40)</f>
        <v>6505</v>
      </c>
      <c r="D41" s="3">
        <f>SUM(D30:D40)</f>
        <v>6421</v>
      </c>
      <c r="E41" s="3">
        <f>SUM(E30:E40)</f>
        <v>84</v>
      </c>
      <c r="F41" s="3">
        <f>SUM(F30:F40)</f>
        <v>0</v>
      </c>
      <c r="G41" s="3">
        <v>0</v>
      </c>
      <c r="H41" s="3"/>
      <c r="I41" s="3">
        <f>SUM(I30:I40)</f>
        <v>9542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46" ht="12.75">
      <c r="A43" s="31" t="s">
        <v>46</v>
      </c>
      <c r="B43" s="34"/>
      <c r="C43" s="34"/>
      <c r="D43" s="34"/>
      <c r="E43" s="34"/>
      <c r="F43" s="34"/>
      <c r="G43" s="34"/>
      <c r="H43" s="34"/>
      <c r="I43" s="3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46" ht="25.5">
      <c r="A44" s="6" t="s">
        <v>2</v>
      </c>
      <c r="B44" s="16" t="s">
        <v>47</v>
      </c>
      <c r="C44" s="6">
        <v>1228</v>
      </c>
      <c r="D44" s="6">
        <v>1116</v>
      </c>
      <c r="E44" s="6">
        <v>112</v>
      </c>
      <c r="F44" s="6">
        <v>0</v>
      </c>
      <c r="G44" s="6">
        <v>0</v>
      </c>
      <c r="H44" s="6">
        <v>1</v>
      </c>
      <c r="I44" s="6">
        <v>1228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46" ht="12.75">
      <c r="A45" s="6"/>
      <c r="B45" s="3" t="s">
        <v>28</v>
      </c>
      <c r="C45" s="3">
        <v>1228</v>
      </c>
      <c r="D45" s="3">
        <v>1116</v>
      </c>
      <c r="E45" s="3">
        <v>112</v>
      </c>
      <c r="F45" s="3">
        <v>0</v>
      </c>
      <c r="G45" s="3">
        <v>0</v>
      </c>
      <c r="H45" s="3"/>
      <c r="I45" s="3">
        <v>1228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46" ht="12.75">
      <c r="A46" s="6"/>
      <c r="B46" s="3"/>
      <c r="C46" s="3"/>
      <c r="D46" s="3"/>
      <c r="E46" s="3"/>
      <c r="F46" s="3"/>
      <c r="G46" s="3"/>
      <c r="H46" s="3"/>
      <c r="I46" s="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ht="12.75">
      <c r="A48" s="31" t="s">
        <v>48</v>
      </c>
      <c r="B48" s="34"/>
      <c r="C48" s="34"/>
      <c r="D48" s="34"/>
      <c r="E48" s="34"/>
      <c r="F48" s="34"/>
      <c r="G48" s="34"/>
      <c r="H48" s="34"/>
      <c r="I48" s="3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ht="25.5">
      <c r="A49" s="6" t="s">
        <v>2</v>
      </c>
      <c r="B49" s="16" t="s">
        <v>49</v>
      </c>
      <c r="C49" s="6">
        <v>1630</v>
      </c>
      <c r="D49" s="6">
        <v>1630</v>
      </c>
      <c r="E49" s="6">
        <v>0</v>
      </c>
      <c r="F49" s="6">
        <v>0</v>
      </c>
      <c r="G49" s="6">
        <v>0</v>
      </c>
      <c r="H49" s="6" t="s">
        <v>4</v>
      </c>
      <c r="I49" s="6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ht="12.75">
      <c r="A50" s="6" t="s">
        <v>5</v>
      </c>
      <c r="B50" s="16" t="s">
        <v>50</v>
      </c>
      <c r="C50" s="6">
        <v>339</v>
      </c>
      <c r="D50" s="6">
        <v>339</v>
      </c>
      <c r="E50" s="6">
        <v>0</v>
      </c>
      <c r="F50" s="6">
        <v>0</v>
      </c>
      <c r="G50" s="6">
        <v>0</v>
      </c>
      <c r="H50" s="6" t="s">
        <v>4</v>
      </c>
      <c r="I50" s="6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ht="12.75">
      <c r="A51" s="6" t="s">
        <v>7</v>
      </c>
      <c r="B51" s="16" t="s">
        <v>51</v>
      </c>
      <c r="C51" s="6">
        <v>423</v>
      </c>
      <c r="D51" s="6">
        <v>423</v>
      </c>
      <c r="E51" s="6">
        <v>0</v>
      </c>
      <c r="F51" s="6">
        <v>0</v>
      </c>
      <c r="G51" s="6">
        <v>0</v>
      </c>
      <c r="H51" s="6">
        <v>2</v>
      </c>
      <c r="I51" s="6">
        <f aca="true" t="shared" si="0" ref="I51:I56">C51*2</f>
        <v>846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ht="12.75">
      <c r="A52" s="6" t="s">
        <v>8</v>
      </c>
      <c r="B52" s="16" t="s">
        <v>52</v>
      </c>
      <c r="C52" s="6">
        <v>200</v>
      </c>
      <c r="D52" s="6">
        <v>200</v>
      </c>
      <c r="E52" s="6">
        <v>0</v>
      </c>
      <c r="F52" s="6">
        <v>0</v>
      </c>
      <c r="G52" s="6">
        <v>0</v>
      </c>
      <c r="H52" s="6">
        <v>2</v>
      </c>
      <c r="I52" s="6">
        <f t="shared" si="0"/>
        <v>400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ht="12.75">
      <c r="A53" s="6" t="s">
        <v>11</v>
      </c>
      <c r="B53" s="16" t="s">
        <v>53</v>
      </c>
      <c r="C53" s="6">
        <v>363</v>
      </c>
      <c r="D53" s="6">
        <v>363</v>
      </c>
      <c r="E53" s="6">
        <v>0</v>
      </c>
      <c r="F53" s="6">
        <v>0</v>
      </c>
      <c r="G53" s="6">
        <v>0</v>
      </c>
      <c r="H53" s="6">
        <v>2</v>
      </c>
      <c r="I53" s="6">
        <f t="shared" si="0"/>
        <v>726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ht="12.75">
      <c r="A54" s="6" t="s">
        <v>13</v>
      </c>
      <c r="B54" s="16" t="s">
        <v>54</v>
      </c>
      <c r="C54" s="6">
        <v>2680</v>
      </c>
      <c r="D54" s="6">
        <v>2680</v>
      </c>
      <c r="E54" s="6">
        <v>0</v>
      </c>
      <c r="F54" s="6">
        <v>0</v>
      </c>
      <c r="G54" s="6">
        <v>0</v>
      </c>
      <c r="H54" s="6">
        <v>2</v>
      </c>
      <c r="I54" s="6">
        <f t="shared" si="0"/>
        <v>5360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ht="14.25" customHeight="1">
      <c r="A55" s="6" t="s">
        <v>15</v>
      </c>
      <c r="B55" s="16" t="s">
        <v>55</v>
      </c>
      <c r="C55" s="6">
        <v>3681</v>
      </c>
      <c r="D55" s="6">
        <f>3681-126</f>
        <v>3555</v>
      </c>
      <c r="E55" s="6">
        <v>126</v>
      </c>
      <c r="F55" s="6">
        <v>0</v>
      </c>
      <c r="G55" s="6">
        <v>0</v>
      </c>
      <c r="H55" s="6">
        <v>2</v>
      </c>
      <c r="I55" s="6">
        <f t="shared" si="0"/>
        <v>7362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ht="12.75">
      <c r="A56" s="6" t="s">
        <v>17</v>
      </c>
      <c r="B56" s="16" t="s">
        <v>56</v>
      </c>
      <c r="C56" s="6">
        <v>1660</v>
      </c>
      <c r="D56" s="6">
        <v>1660</v>
      </c>
      <c r="E56" s="6">
        <v>0</v>
      </c>
      <c r="F56" s="6">
        <v>0</v>
      </c>
      <c r="G56" s="6">
        <v>0</v>
      </c>
      <c r="H56" s="6">
        <v>2</v>
      </c>
      <c r="I56" s="6">
        <f t="shared" si="0"/>
        <v>3320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ht="12.75">
      <c r="A57" s="6" t="s">
        <v>19</v>
      </c>
      <c r="B57" s="16" t="s">
        <v>57</v>
      </c>
      <c r="C57" s="6">
        <v>1672</v>
      </c>
      <c r="D57" s="6">
        <v>1672</v>
      </c>
      <c r="E57" s="6">
        <v>0</v>
      </c>
      <c r="F57" s="6">
        <v>0</v>
      </c>
      <c r="G57" s="6">
        <v>0</v>
      </c>
      <c r="H57" s="6">
        <v>1</v>
      </c>
      <c r="I57" s="6">
        <v>1672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25.5">
      <c r="A58" s="6" t="s">
        <v>21</v>
      </c>
      <c r="B58" s="16" t="s">
        <v>60</v>
      </c>
      <c r="C58" s="6">
        <v>1713</v>
      </c>
      <c r="D58" s="6">
        <f>1713-87</f>
        <v>1626</v>
      </c>
      <c r="E58" s="6">
        <v>87</v>
      </c>
      <c r="F58" s="6">
        <v>0</v>
      </c>
      <c r="G58" s="6">
        <v>0</v>
      </c>
      <c r="H58" s="6">
        <v>1</v>
      </c>
      <c r="I58" s="6">
        <v>1713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2.75">
      <c r="A59" s="6" t="s">
        <v>115</v>
      </c>
      <c r="B59" s="16" t="s">
        <v>150</v>
      </c>
      <c r="C59" s="6">
        <v>150</v>
      </c>
      <c r="D59" s="6">
        <v>150</v>
      </c>
      <c r="E59" s="6">
        <v>0</v>
      </c>
      <c r="F59" s="6">
        <v>0</v>
      </c>
      <c r="G59" s="6">
        <v>0</v>
      </c>
      <c r="H59" s="6">
        <v>1</v>
      </c>
      <c r="I59" s="6">
        <v>150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2.75">
      <c r="A60" s="6"/>
      <c r="B60" s="3" t="s">
        <v>28</v>
      </c>
      <c r="C60" s="3">
        <f>SUM(C49:C59)</f>
        <v>14511</v>
      </c>
      <c r="D60" s="3">
        <f>SUM(D49:D59)</f>
        <v>14298</v>
      </c>
      <c r="E60" s="3">
        <f>SUM(E49:E59)</f>
        <v>213</v>
      </c>
      <c r="F60" s="3">
        <f>SUM(F49:F59)</f>
        <v>0</v>
      </c>
      <c r="G60" s="3">
        <v>0</v>
      </c>
      <c r="H60" s="3"/>
      <c r="I60" s="3">
        <f>SUM(I49:I59)</f>
        <v>21549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2.75">
      <c r="A62" s="31" t="s">
        <v>58</v>
      </c>
      <c r="B62" s="31"/>
      <c r="C62" s="31"/>
      <c r="D62" s="31"/>
      <c r="E62" s="31"/>
      <c r="F62" s="31"/>
      <c r="G62" s="34"/>
      <c r="H62" s="34"/>
      <c r="I62" s="3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2.75">
      <c r="A63" s="6" t="s">
        <v>2</v>
      </c>
      <c r="B63" s="16" t="s">
        <v>61</v>
      </c>
      <c r="C63" s="6">
        <f>1592+796</f>
        <v>2388</v>
      </c>
      <c r="D63" s="6">
        <v>1592</v>
      </c>
      <c r="E63" s="6">
        <v>0</v>
      </c>
      <c r="F63" s="6">
        <v>0</v>
      </c>
      <c r="G63" s="6">
        <v>796</v>
      </c>
      <c r="H63" s="6">
        <v>3</v>
      </c>
      <c r="I63" s="6">
        <f>C63*3</f>
        <v>7164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2.75">
      <c r="A64" s="6"/>
      <c r="B64" s="3" t="s">
        <v>28</v>
      </c>
      <c r="C64" s="3">
        <v>2388</v>
      </c>
      <c r="D64" s="3">
        <v>1592</v>
      </c>
      <c r="E64" s="3">
        <v>0</v>
      </c>
      <c r="F64" s="3">
        <v>0</v>
      </c>
      <c r="G64" s="3">
        <v>796</v>
      </c>
      <c r="H64" s="3"/>
      <c r="I64" s="3">
        <v>7164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ht="12.75">
      <c r="A66" s="31" t="s">
        <v>62</v>
      </c>
      <c r="B66" s="31"/>
      <c r="C66" s="31"/>
      <c r="D66" s="31"/>
      <c r="E66" s="31"/>
      <c r="F66" s="31"/>
      <c r="G66" s="31"/>
      <c r="H66" s="31"/>
      <c r="I66" s="31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ht="12.75">
      <c r="A67" s="6" t="s">
        <v>2</v>
      </c>
      <c r="B67" s="16" t="s">
        <v>63</v>
      </c>
      <c r="C67" s="6">
        <v>300</v>
      </c>
      <c r="D67" s="6">
        <v>300</v>
      </c>
      <c r="E67" s="6">
        <v>0</v>
      </c>
      <c r="F67" s="6">
        <v>0</v>
      </c>
      <c r="G67" s="6">
        <v>0</v>
      </c>
      <c r="H67" s="6">
        <v>1</v>
      </c>
      <c r="I67" s="6">
        <v>300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ht="12.75">
      <c r="A68" s="6" t="s">
        <v>5</v>
      </c>
      <c r="B68" s="16" t="s">
        <v>64</v>
      </c>
      <c r="C68" s="6">
        <v>250</v>
      </c>
      <c r="D68" s="6">
        <v>250</v>
      </c>
      <c r="E68" s="6">
        <v>0</v>
      </c>
      <c r="F68" s="6">
        <v>0</v>
      </c>
      <c r="G68" s="6">
        <v>0</v>
      </c>
      <c r="H68" s="6">
        <v>1</v>
      </c>
      <c r="I68" s="6">
        <v>250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ht="12.75">
      <c r="A69" s="6" t="s">
        <v>7</v>
      </c>
      <c r="B69" s="16" t="s">
        <v>65</v>
      </c>
      <c r="C69" s="6">
        <v>194</v>
      </c>
      <c r="D69" s="6">
        <f>194-48</f>
        <v>146</v>
      </c>
      <c r="E69" s="6">
        <v>48</v>
      </c>
      <c r="F69" s="6">
        <v>0</v>
      </c>
      <c r="G69" s="6">
        <v>0</v>
      </c>
      <c r="H69" s="6">
        <v>1</v>
      </c>
      <c r="I69" s="6">
        <v>194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25.5">
      <c r="A70" s="6" t="s">
        <v>8</v>
      </c>
      <c r="B70" s="16" t="s">
        <v>66</v>
      </c>
      <c r="C70" s="6">
        <v>2090</v>
      </c>
      <c r="D70" s="6">
        <v>2090</v>
      </c>
      <c r="E70" s="6">
        <v>0</v>
      </c>
      <c r="F70" s="6">
        <v>0</v>
      </c>
      <c r="G70" s="6">
        <v>0</v>
      </c>
      <c r="H70" s="6" t="s">
        <v>4</v>
      </c>
      <c r="I70" s="6">
        <v>0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ht="25.5">
      <c r="A71" s="6" t="s">
        <v>11</v>
      </c>
      <c r="B71" s="16" t="s">
        <v>67</v>
      </c>
      <c r="C71" s="6">
        <v>3525</v>
      </c>
      <c r="D71" s="6">
        <f>3525-130</f>
        <v>3395</v>
      </c>
      <c r="E71" s="6">
        <v>130</v>
      </c>
      <c r="F71" s="6">
        <v>0</v>
      </c>
      <c r="G71" s="6">
        <v>0</v>
      </c>
      <c r="H71" s="6">
        <v>3</v>
      </c>
      <c r="I71" s="6">
        <f>C71*3</f>
        <v>10575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ht="12.75">
      <c r="A72" s="6"/>
      <c r="B72" s="3" t="s">
        <v>28</v>
      </c>
      <c r="C72" s="3">
        <f>SUM(C67:C71)</f>
        <v>6359</v>
      </c>
      <c r="D72" s="3">
        <f>SUM(D67:D71)</f>
        <v>6181</v>
      </c>
      <c r="E72" s="3">
        <f>SUM(E67:E71)</f>
        <v>178</v>
      </c>
      <c r="F72" s="3">
        <v>0</v>
      </c>
      <c r="G72" s="3">
        <v>0</v>
      </c>
      <c r="H72" s="3"/>
      <c r="I72" s="3">
        <f>SUM(I67:I71)</f>
        <v>11319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ht="12.75">
      <c r="A74" s="31" t="s">
        <v>68</v>
      </c>
      <c r="B74" s="31"/>
      <c r="C74" s="31"/>
      <c r="D74" s="31"/>
      <c r="E74" s="31"/>
      <c r="F74" s="31"/>
      <c r="G74" s="31"/>
      <c r="H74" s="31"/>
      <c r="I74" s="31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ht="12.75">
      <c r="A75" s="6" t="s">
        <v>2</v>
      </c>
      <c r="B75" s="16" t="s">
        <v>69</v>
      </c>
      <c r="C75" s="6">
        <v>396</v>
      </c>
      <c r="D75" s="6">
        <v>396</v>
      </c>
      <c r="E75" s="6">
        <v>0</v>
      </c>
      <c r="F75" s="6">
        <v>0</v>
      </c>
      <c r="G75" s="6">
        <v>0</v>
      </c>
      <c r="H75" s="6">
        <v>2</v>
      </c>
      <c r="I75" s="6">
        <f>C75*2</f>
        <v>792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ht="12.75">
      <c r="A76" s="6" t="s">
        <v>5</v>
      </c>
      <c r="B76" s="16" t="s">
        <v>70</v>
      </c>
      <c r="C76" s="6">
        <v>238</v>
      </c>
      <c r="D76" s="6">
        <f>238-30</f>
        <v>208</v>
      </c>
      <c r="E76" s="6">
        <v>30</v>
      </c>
      <c r="F76" s="6">
        <v>0</v>
      </c>
      <c r="G76" s="6">
        <v>0</v>
      </c>
      <c r="H76" s="6">
        <v>2</v>
      </c>
      <c r="I76" s="6">
        <f>C76*2</f>
        <v>476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ht="12.75">
      <c r="A77" s="6"/>
      <c r="B77" s="3" t="s">
        <v>28</v>
      </c>
      <c r="C77" s="3">
        <f>SUM(C75:C76)</f>
        <v>634</v>
      </c>
      <c r="D77" s="3">
        <f>SUM(D75:D76)</f>
        <v>604</v>
      </c>
      <c r="E77" s="3">
        <f>SUM(E75:E76)</f>
        <v>30</v>
      </c>
      <c r="F77" s="3">
        <v>0</v>
      </c>
      <c r="G77" s="3">
        <v>0</v>
      </c>
      <c r="H77" s="3"/>
      <c r="I77" s="3">
        <f>SUM(I75:I76)</f>
        <v>1268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ht="12.75">
      <c r="A79" s="31" t="s">
        <v>71</v>
      </c>
      <c r="B79" s="31"/>
      <c r="C79" s="31"/>
      <c r="D79" s="31"/>
      <c r="E79" s="31"/>
      <c r="F79" s="31"/>
      <c r="G79" s="31"/>
      <c r="H79" s="31"/>
      <c r="I79" s="31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ht="12.75">
      <c r="A80" s="6" t="s">
        <v>2</v>
      </c>
      <c r="B80" s="16" t="s">
        <v>72</v>
      </c>
      <c r="C80" s="6">
        <v>1351</v>
      </c>
      <c r="D80" s="6">
        <v>1351</v>
      </c>
      <c r="E80" s="6">
        <v>0</v>
      </c>
      <c r="F80" s="6">
        <v>0</v>
      </c>
      <c r="G80" s="6">
        <v>0</v>
      </c>
      <c r="H80" s="6">
        <v>1</v>
      </c>
      <c r="I80" s="6">
        <v>1351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ht="12.75">
      <c r="A81" s="6" t="s">
        <v>5</v>
      </c>
      <c r="B81" s="16" t="s">
        <v>73</v>
      </c>
      <c r="C81" s="6">
        <v>1600</v>
      </c>
      <c r="D81" s="6">
        <f>1600-30</f>
        <v>1570</v>
      </c>
      <c r="E81" s="6">
        <v>30</v>
      </c>
      <c r="F81" s="6">
        <v>0</v>
      </c>
      <c r="G81" s="6">
        <v>0</v>
      </c>
      <c r="H81" s="6">
        <v>2</v>
      </c>
      <c r="I81" s="6">
        <f>C81*2</f>
        <v>3200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ht="12.75">
      <c r="A82" s="6"/>
      <c r="B82" s="3" t="s">
        <v>28</v>
      </c>
      <c r="C82" s="3">
        <f>SUM(C80:C81)</f>
        <v>2951</v>
      </c>
      <c r="D82" s="3">
        <f>SUM(D80:D81)</f>
        <v>2921</v>
      </c>
      <c r="E82" s="3">
        <v>30</v>
      </c>
      <c r="F82" s="3">
        <v>0</v>
      </c>
      <c r="G82" s="3">
        <v>0</v>
      </c>
      <c r="H82" s="3"/>
      <c r="I82" s="3">
        <f>SUM(I80:I81)</f>
        <v>4551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ht="12.75">
      <c r="A84" s="31" t="s">
        <v>74</v>
      </c>
      <c r="B84" s="31"/>
      <c r="C84" s="31"/>
      <c r="D84" s="31"/>
      <c r="E84" s="31"/>
      <c r="F84" s="31"/>
      <c r="G84" s="31"/>
      <c r="H84" s="31"/>
      <c r="I84" s="31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ht="12.75">
      <c r="A85" s="6" t="s">
        <v>2</v>
      </c>
      <c r="B85" s="6" t="s">
        <v>75</v>
      </c>
      <c r="C85" s="6">
        <v>3281</v>
      </c>
      <c r="D85" s="6">
        <f>3281-24</f>
        <v>3257</v>
      </c>
      <c r="E85" s="6">
        <v>0</v>
      </c>
      <c r="F85" s="6">
        <v>0</v>
      </c>
      <c r="G85" s="6">
        <v>0</v>
      </c>
      <c r="H85" s="6">
        <v>2</v>
      </c>
      <c r="I85" s="6">
        <f>C85*2</f>
        <v>6562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ht="12.75">
      <c r="A86" s="6"/>
      <c r="B86" s="3" t="s">
        <v>28</v>
      </c>
      <c r="C86" s="3">
        <v>3281</v>
      </c>
      <c r="D86" s="3">
        <v>3257</v>
      </c>
      <c r="E86" s="3">
        <v>0</v>
      </c>
      <c r="F86" s="3">
        <v>0</v>
      </c>
      <c r="G86" s="3">
        <v>0</v>
      </c>
      <c r="H86" s="3"/>
      <c r="I86" s="3">
        <v>6562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ht="12.75">
      <c r="A88" s="31" t="s">
        <v>76</v>
      </c>
      <c r="B88" s="31"/>
      <c r="C88" s="31"/>
      <c r="D88" s="31"/>
      <c r="E88" s="31"/>
      <c r="F88" s="31"/>
      <c r="G88" s="31"/>
      <c r="H88" s="31"/>
      <c r="I88" s="31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ht="25.5">
      <c r="A89" s="17" t="s">
        <v>2</v>
      </c>
      <c r="B89" s="18" t="s">
        <v>82</v>
      </c>
      <c r="C89" s="19">
        <v>404</v>
      </c>
      <c r="D89" s="19">
        <f>404-74</f>
        <v>330</v>
      </c>
      <c r="E89" s="19">
        <v>0</v>
      </c>
      <c r="F89" s="19">
        <v>74</v>
      </c>
      <c r="G89" s="19">
        <v>0</v>
      </c>
      <c r="H89" s="19">
        <v>2</v>
      </c>
      <c r="I89" s="19">
        <f>C89*2</f>
        <v>808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ht="12.75">
      <c r="A90" s="17" t="s">
        <v>5</v>
      </c>
      <c r="B90" s="18" t="s">
        <v>83</v>
      </c>
      <c r="C90" s="19">
        <v>200</v>
      </c>
      <c r="D90" s="19">
        <v>200</v>
      </c>
      <c r="E90" s="19">
        <v>0</v>
      </c>
      <c r="F90" s="19">
        <v>0</v>
      </c>
      <c r="G90" s="19">
        <v>0</v>
      </c>
      <c r="H90" s="19">
        <v>2</v>
      </c>
      <c r="I90" s="19">
        <f>C90*2</f>
        <v>400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ht="12.75">
      <c r="A91" s="17" t="s">
        <v>7</v>
      </c>
      <c r="B91" s="18" t="s">
        <v>84</v>
      </c>
      <c r="C91" s="19">
        <v>928</v>
      </c>
      <c r="D91" s="19">
        <v>928</v>
      </c>
      <c r="E91" s="19">
        <v>0</v>
      </c>
      <c r="F91" s="19">
        <v>0</v>
      </c>
      <c r="G91" s="19">
        <v>0</v>
      </c>
      <c r="H91" s="19">
        <v>2</v>
      </c>
      <c r="I91" s="19">
        <f>C91*2</f>
        <v>1856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9" ht="12.75">
      <c r="A92" s="17" t="s">
        <v>8</v>
      </c>
      <c r="B92" s="18" t="s">
        <v>85</v>
      </c>
      <c r="C92" s="19">
        <v>141</v>
      </c>
      <c r="D92" s="19">
        <v>141</v>
      </c>
      <c r="E92" s="19">
        <v>0</v>
      </c>
      <c r="F92" s="19">
        <v>0</v>
      </c>
      <c r="G92" s="19">
        <v>0</v>
      </c>
      <c r="H92" s="19">
        <v>2</v>
      </c>
      <c r="I92" s="19">
        <f>C92*2</f>
        <v>282</v>
      </c>
    </row>
    <row r="93" spans="1:9" ht="12.75">
      <c r="A93" s="8"/>
      <c r="B93" s="9" t="s">
        <v>28</v>
      </c>
      <c r="C93" s="7">
        <f>SUM(C89:C92)</f>
        <v>1673</v>
      </c>
      <c r="D93" s="7">
        <f>SUM(D89:D92)</f>
        <v>1599</v>
      </c>
      <c r="E93" s="7">
        <v>0</v>
      </c>
      <c r="F93" s="7">
        <v>74</v>
      </c>
      <c r="G93" s="7">
        <v>0</v>
      </c>
      <c r="H93" s="7"/>
      <c r="I93" s="7">
        <f>SUM(I89:I92)</f>
        <v>3346</v>
      </c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2.75">
      <c r="A95" s="32" t="s">
        <v>86</v>
      </c>
      <c r="B95" s="32"/>
      <c r="C95" s="32"/>
      <c r="D95" s="32"/>
      <c r="E95" s="32"/>
      <c r="F95" s="32"/>
      <c r="G95" s="32"/>
      <c r="H95" s="32"/>
      <c r="I95" s="32"/>
    </row>
    <row r="96" spans="1:9" ht="12.75">
      <c r="A96" s="6" t="s">
        <v>2</v>
      </c>
      <c r="B96" s="16" t="s">
        <v>77</v>
      </c>
      <c r="C96" s="6">
        <v>110</v>
      </c>
      <c r="D96" s="6">
        <v>110</v>
      </c>
      <c r="E96" s="6">
        <v>0</v>
      </c>
      <c r="F96" s="6">
        <v>0</v>
      </c>
      <c r="G96" s="6">
        <v>0</v>
      </c>
      <c r="H96" s="6" t="s">
        <v>4</v>
      </c>
      <c r="I96" s="6">
        <v>0</v>
      </c>
    </row>
    <row r="97" spans="1:9" ht="12.75">
      <c r="A97" s="6" t="s">
        <v>5</v>
      </c>
      <c r="B97" s="16" t="s">
        <v>78</v>
      </c>
      <c r="C97" s="6">
        <v>325</v>
      </c>
      <c r="D97" s="6">
        <v>325</v>
      </c>
      <c r="E97" s="6">
        <v>0</v>
      </c>
      <c r="F97" s="6">
        <v>0</v>
      </c>
      <c r="G97" s="6">
        <v>0</v>
      </c>
      <c r="H97" s="6">
        <v>2</v>
      </c>
      <c r="I97" s="6">
        <f>C97*2</f>
        <v>650</v>
      </c>
    </row>
    <row r="98" spans="1:9" ht="12.75">
      <c r="A98" s="6" t="s">
        <v>7</v>
      </c>
      <c r="B98" s="16" t="s">
        <v>79</v>
      </c>
      <c r="C98" s="6">
        <v>779</v>
      </c>
      <c r="D98" s="6">
        <v>79</v>
      </c>
      <c r="E98" s="6">
        <v>700</v>
      </c>
      <c r="F98" s="6">
        <v>0</v>
      </c>
      <c r="G98" s="6">
        <v>0</v>
      </c>
      <c r="H98" s="6">
        <v>2</v>
      </c>
      <c r="I98" s="6">
        <f>C98*2</f>
        <v>1558</v>
      </c>
    </row>
    <row r="99" spans="1:9" ht="12.75">
      <c r="A99" s="19" t="s">
        <v>8</v>
      </c>
      <c r="B99" s="20" t="s">
        <v>80</v>
      </c>
      <c r="C99" s="19">
        <v>159</v>
      </c>
      <c r="D99" s="19">
        <v>76</v>
      </c>
      <c r="E99" s="19">
        <v>83</v>
      </c>
      <c r="F99" s="19">
        <v>0</v>
      </c>
      <c r="G99" s="19">
        <v>0</v>
      </c>
      <c r="H99" s="19">
        <v>2</v>
      </c>
      <c r="I99" s="19">
        <f>C99*2</f>
        <v>318</v>
      </c>
    </row>
    <row r="100" spans="1:9" ht="12.75">
      <c r="A100" s="19" t="s">
        <v>11</v>
      </c>
      <c r="B100" s="20" t="s">
        <v>81</v>
      </c>
      <c r="C100" s="19">
        <v>65</v>
      </c>
      <c r="D100" s="19">
        <v>65</v>
      </c>
      <c r="E100" s="19">
        <v>0</v>
      </c>
      <c r="F100" s="19">
        <v>0</v>
      </c>
      <c r="G100" s="19">
        <v>0</v>
      </c>
      <c r="H100" s="19">
        <v>2</v>
      </c>
      <c r="I100" s="19">
        <f>C100*2</f>
        <v>130</v>
      </c>
    </row>
    <row r="101" spans="1:9" ht="12.75">
      <c r="A101" s="19"/>
      <c r="B101" s="7" t="s">
        <v>28</v>
      </c>
      <c r="C101" s="4">
        <f>SUM(C96:C100)</f>
        <v>1438</v>
      </c>
      <c r="D101" s="4">
        <f>SUM(D96:D100)</f>
        <v>655</v>
      </c>
      <c r="E101" s="4">
        <f>SUM(E96:E100)</f>
        <v>783</v>
      </c>
      <c r="F101" s="7">
        <v>0</v>
      </c>
      <c r="G101" s="7">
        <v>0</v>
      </c>
      <c r="H101" s="7"/>
      <c r="I101" s="4">
        <f>SUM(I96:I100)</f>
        <v>2656</v>
      </c>
    </row>
    <row r="102" spans="1:9" ht="12.75">
      <c r="A102" s="19"/>
      <c r="B102" s="7"/>
      <c r="C102" s="4"/>
      <c r="D102" s="4"/>
      <c r="E102" s="4"/>
      <c r="F102" s="7"/>
      <c r="G102" s="7"/>
      <c r="H102" s="7"/>
      <c r="I102" s="4"/>
    </row>
    <row r="103" spans="1:9" ht="12.75">
      <c r="A103" s="19"/>
      <c r="B103" s="7"/>
      <c r="C103" s="4"/>
      <c r="D103" s="4"/>
      <c r="E103" s="4"/>
      <c r="F103" s="7"/>
      <c r="G103" s="7"/>
      <c r="H103" s="7"/>
      <c r="I103" s="4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31" t="s">
        <v>87</v>
      </c>
      <c r="B105" s="31"/>
      <c r="C105" s="31"/>
      <c r="D105" s="31"/>
      <c r="E105" s="31"/>
      <c r="F105" s="31"/>
      <c r="G105" s="31"/>
      <c r="H105" s="31"/>
      <c r="I105" s="31"/>
    </row>
    <row r="106" spans="1:9" ht="17.25" customHeight="1">
      <c r="A106" s="6" t="s">
        <v>2</v>
      </c>
      <c r="B106" s="16" t="s">
        <v>88</v>
      </c>
      <c r="C106" s="6">
        <v>218</v>
      </c>
      <c r="D106" s="6">
        <v>218</v>
      </c>
      <c r="E106" s="6">
        <v>0</v>
      </c>
      <c r="F106" s="6">
        <v>0</v>
      </c>
      <c r="G106" s="6">
        <v>0</v>
      </c>
      <c r="H106" s="6" t="s">
        <v>4</v>
      </c>
      <c r="I106" s="6">
        <v>0</v>
      </c>
    </row>
    <row r="107" spans="1:9" ht="12.75">
      <c r="A107" s="6" t="s">
        <v>5</v>
      </c>
      <c r="B107" s="16" t="s">
        <v>89</v>
      </c>
      <c r="C107" s="6">
        <v>2790</v>
      </c>
      <c r="D107" s="6">
        <v>2790</v>
      </c>
      <c r="E107" s="6">
        <v>0</v>
      </c>
      <c r="F107" s="6">
        <v>0</v>
      </c>
      <c r="G107" s="6">
        <v>0</v>
      </c>
      <c r="H107" s="6">
        <v>2</v>
      </c>
      <c r="I107" s="6">
        <f>C107*2</f>
        <v>5580</v>
      </c>
    </row>
    <row r="108" spans="1:9" ht="12.75">
      <c r="A108" s="6" t="s">
        <v>7</v>
      </c>
      <c r="B108" s="16" t="s">
        <v>90</v>
      </c>
      <c r="C108" s="6">
        <v>162</v>
      </c>
      <c r="D108" s="6">
        <v>67</v>
      </c>
      <c r="E108" s="6">
        <v>0</v>
      </c>
      <c r="F108" s="6">
        <v>0</v>
      </c>
      <c r="G108" s="6">
        <v>0</v>
      </c>
      <c r="H108" s="6" t="s">
        <v>4</v>
      </c>
      <c r="I108" s="6">
        <v>0</v>
      </c>
    </row>
    <row r="109" spans="1:9" ht="12.75">
      <c r="A109" s="6" t="s">
        <v>8</v>
      </c>
      <c r="B109" s="16" t="s">
        <v>91</v>
      </c>
      <c r="C109" s="6">
        <v>1391</v>
      </c>
      <c r="D109" s="6">
        <v>1391</v>
      </c>
      <c r="E109" s="6">
        <v>0</v>
      </c>
      <c r="F109" s="6">
        <v>0</v>
      </c>
      <c r="G109" s="6">
        <v>0</v>
      </c>
      <c r="H109" s="6">
        <v>2</v>
      </c>
      <c r="I109" s="6">
        <f>C109*2</f>
        <v>2782</v>
      </c>
    </row>
    <row r="110" spans="1:9" ht="12.75">
      <c r="A110" s="6" t="s">
        <v>11</v>
      </c>
      <c r="B110" s="16" t="s">
        <v>92</v>
      </c>
      <c r="C110" s="6">
        <v>648</v>
      </c>
      <c r="D110" s="6">
        <v>648</v>
      </c>
      <c r="E110" s="6">
        <v>0</v>
      </c>
      <c r="F110" s="6">
        <v>0</v>
      </c>
      <c r="G110" s="6">
        <v>0</v>
      </c>
      <c r="H110" s="6">
        <v>2</v>
      </c>
      <c r="I110" s="6">
        <f>C110*2</f>
        <v>1296</v>
      </c>
    </row>
    <row r="111" spans="1:9" ht="12.75">
      <c r="A111" s="6" t="s">
        <v>13</v>
      </c>
      <c r="B111" s="16" t="s">
        <v>93</v>
      </c>
      <c r="C111" s="6">
        <v>1113</v>
      </c>
      <c r="D111" s="6">
        <v>1056</v>
      </c>
      <c r="E111" s="6">
        <v>57</v>
      </c>
      <c r="F111" s="6">
        <v>0</v>
      </c>
      <c r="G111" s="6">
        <v>0</v>
      </c>
      <c r="H111" s="6">
        <v>1</v>
      </c>
      <c r="I111" s="6">
        <v>1113</v>
      </c>
    </row>
    <row r="112" spans="1:9" ht="12.75">
      <c r="A112" s="6" t="s">
        <v>15</v>
      </c>
      <c r="B112" s="16" t="s">
        <v>94</v>
      </c>
      <c r="C112" s="6">
        <v>572</v>
      </c>
      <c r="D112" s="6">
        <v>572</v>
      </c>
      <c r="E112" s="6">
        <v>0</v>
      </c>
      <c r="F112" s="6">
        <v>0</v>
      </c>
      <c r="G112" s="6">
        <v>0</v>
      </c>
      <c r="H112" s="6">
        <v>1</v>
      </c>
      <c r="I112" s="6">
        <v>572</v>
      </c>
    </row>
    <row r="113" spans="1:9" ht="12.75">
      <c r="A113" s="6" t="s">
        <v>17</v>
      </c>
      <c r="B113" s="16" t="s">
        <v>95</v>
      </c>
      <c r="C113" s="6">
        <v>1797</v>
      </c>
      <c r="D113" s="6">
        <v>1797</v>
      </c>
      <c r="E113" s="6">
        <v>0</v>
      </c>
      <c r="F113" s="6">
        <v>0</v>
      </c>
      <c r="G113" s="6">
        <v>0</v>
      </c>
      <c r="H113" s="6">
        <v>2</v>
      </c>
      <c r="I113" s="6">
        <f>C113*2</f>
        <v>3594</v>
      </c>
    </row>
    <row r="114" spans="1:9" ht="25.5">
      <c r="A114" s="6" t="s">
        <v>19</v>
      </c>
      <c r="B114" s="16" t="s">
        <v>96</v>
      </c>
      <c r="C114" s="6">
        <v>570</v>
      </c>
      <c r="D114" s="6">
        <v>570</v>
      </c>
      <c r="E114" s="6">
        <v>0</v>
      </c>
      <c r="F114" s="6">
        <v>0</v>
      </c>
      <c r="G114" s="6">
        <v>0</v>
      </c>
      <c r="H114" s="6">
        <v>1</v>
      </c>
      <c r="I114" s="6">
        <v>570</v>
      </c>
    </row>
    <row r="115" spans="1:9" ht="12.75">
      <c r="A115" s="6"/>
      <c r="B115" s="3" t="s">
        <v>28</v>
      </c>
      <c r="C115" s="3">
        <f>SUM(C106:C114)</f>
        <v>9261</v>
      </c>
      <c r="D115" s="3">
        <f>SUM(D106:D114)</f>
        <v>9109</v>
      </c>
      <c r="E115" s="3">
        <f>SUM(E106:E114)</f>
        <v>57</v>
      </c>
      <c r="F115" s="3">
        <v>0</v>
      </c>
      <c r="G115" s="3">
        <v>0</v>
      </c>
      <c r="H115" s="3"/>
      <c r="I115" s="3">
        <f>SUM(I106:I114)</f>
        <v>15507</v>
      </c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31" t="s">
        <v>97</v>
      </c>
      <c r="B117" s="31"/>
      <c r="C117" s="31"/>
      <c r="D117" s="31"/>
      <c r="E117" s="31"/>
      <c r="F117" s="31"/>
      <c r="G117" s="31"/>
      <c r="H117" s="31"/>
      <c r="I117" s="31"/>
    </row>
    <row r="118" spans="1:9" ht="12.75">
      <c r="A118" s="6" t="s">
        <v>2</v>
      </c>
      <c r="B118" s="16" t="s">
        <v>98</v>
      </c>
      <c r="C118" s="6">
        <v>1920</v>
      </c>
      <c r="D118" s="6">
        <v>720</v>
      </c>
      <c r="E118" s="6">
        <v>720</v>
      </c>
      <c r="F118" s="6">
        <v>0</v>
      </c>
      <c r="G118" s="6">
        <v>480</v>
      </c>
      <c r="H118" s="6">
        <v>2</v>
      </c>
      <c r="I118" s="6">
        <f>C118*2</f>
        <v>3840</v>
      </c>
    </row>
    <row r="119" spans="1:9" ht="12.75">
      <c r="A119" s="6"/>
      <c r="B119" s="3" t="s">
        <v>28</v>
      </c>
      <c r="C119" s="3">
        <v>1920</v>
      </c>
      <c r="D119" s="3">
        <v>720</v>
      </c>
      <c r="E119" s="3">
        <v>720</v>
      </c>
      <c r="F119" s="3">
        <v>0</v>
      </c>
      <c r="G119" s="3">
        <v>480</v>
      </c>
      <c r="H119" s="3"/>
      <c r="I119" s="3">
        <v>3840</v>
      </c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31" t="s">
        <v>99</v>
      </c>
      <c r="B121" s="31"/>
      <c r="C121" s="31"/>
      <c r="D121" s="31"/>
      <c r="E121" s="31"/>
      <c r="F121" s="31"/>
      <c r="G121" s="31"/>
      <c r="H121" s="31"/>
      <c r="I121" s="31"/>
    </row>
    <row r="122" spans="1:9" ht="12.75">
      <c r="A122" s="6" t="s">
        <v>2</v>
      </c>
      <c r="B122" s="16" t="s">
        <v>100</v>
      </c>
      <c r="C122" s="6">
        <v>64</v>
      </c>
      <c r="D122" s="6">
        <v>64</v>
      </c>
      <c r="E122" s="6">
        <v>0</v>
      </c>
      <c r="F122" s="6">
        <v>0</v>
      </c>
      <c r="G122" s="6">
        <v>0</v>
      </c>
      <c r="H122" s="6">
        <v>1</v>
      </c>
      <c r="I122" s="6">
        <v>64</v>
      </c>
    </row>
    <row r="123" spans="1:9" ht="12.75">
      <c r="A123" s="6" t="s">
        <v>5</v>
      </c>
      <c r="B123" s="16" t="s">
        <v>101</v>
      </c>
      <c r="C123" s="6">
        <v>142</v>
      </c>
      <c r="D123" s="6">
        <f>142-21</f>
        <v>121</v>
      </c>
      <c r="E123" s="6">
        <v>21</v>
      </c>
      <c r="F123" s="6">
        <v>0</v>
      </c>
      <c r="G123" s="6">
        <v>0</v>
      </c>
      <c r="H123" s="6">
        <v>1</v>
      </c>
      <c r="I123" s="6">
        <v>142</v>
      </c>
    </row>
    <row r="124" spans="1:9" ht="12.75">
      <c r="A124" s="6">
        <v>3</v>
      </c>
      <c r="B124" s="16" t="s">
        <v>149</v>
      </c>
      <c r="C124" s="6">
        <v>944</v>
      </c>
      <c r="D124" s="6">
        <v>944</v>
      </c>
      <c r="E124" s="6">
        <v>0</v>
      </c>
      <c r="F124" s="6">
        <v>0</v>
      </c>
      <c r="G124" s="6">
        <v>0</v>
      </c>
      <c r="H124" s="6">
        <v>2</v>
      </c>
      <c r="I124" s="6">
        <v>1888</v>
      </c>
    </row>
    <row r="125" spans="1:9" ht="12.75">
      <c r="A125" s="6"/>
      <c r="B125" s="3" t="s">
        <v>28</v>
      </c>
      <c r="C125" s="3">
        <f>SUM(C122:C124)</f>
        <v>1150</v>
      </c>
      <c r="D125" s="3">
        <f>SUM(D122:D124)</f>
        <v>1129</v>
      </c>
      <c r="E125" s="3">
        <f>SUM(E122:E124)</f>
        <v>21</v>
      </c>
      <c r="F125" s="3">
        <v>0</v>
      </c>
      <c r="G125" s="3">
        <v>0</v>
      </c>
      <c r="H125" s="3"/>
      <c r="I125" s="3">
        <f>SUM(I122:I124)</f>
        <v>2094</v>
      </c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31" t="s">
        <v>102</v>
      </c>
      <c r="B127" s="31"/>
      <c r="C127" s="31"/>
      <c r="D127" s="31"/>
      <c r="E127" s="31"/>
      <c r="F127" s="31"/>
      <c r="G127" s="31"/>
      <c r="H127" s="31"/>
      <c r="I127" s="31"/>
    </row>
    <row r="128" spans="1:9" ht="12.75">
      <c r="A128" s="6" t="s">
        <v>2</v>
      </c>
      <c r="B128" s="16" t="s">
        <v>103</v>
      </c>
      <c r="C128" s="6">
        <v>3079</v>
      </c>
      <c r="D128" s="6">
        <v>3079</v>
      </c>
      <c r="E128" s="6">
        <v>0</v>
      </c>
      <c r="F128" s="6">
        <v>0</v>
      </c>
      <c r="G128" s="6">
        <v>0</v>
      </c>
      <c r="H128" s="6">
        <v>2</v>
      </c>
      <c r="I128" s="6">
        <f aca="true" t="shared" si="1" ref="I128:I133">C128*2</f>
        <v>6158</v>
      </c>
    </row>
    <row r="129" spans="1:9" ht="12.75">
      <c r="A129" s="6" t="s">
        <v>5</v>
      </c>
      <c r="B129" s="16" t="s">
        <v>104</v>
      </c>
      <c r="C129" s="6">
        <v>376</v>
      </c>
      <c r="D129" s="6">
        <v>376</v>
      </c>
      <c r="E129" s="6">
        <v>0</v>
      </c>
      <c r="F129" s="6">
        <v>0</v>
      </c>
      <c r="G129" s="6">
        <v>0</v>
      </c>
      <c r="H129" s="6">
        <v>2</v>
      </c>
      <c r="I129" s="6">
        <f t="shared" si="1"/>
        <v>752</v>
      </c>
    </row>
    <row r="130" spans="1:9" ht="12.75">
      <c r="A130" s="6" t="s">
        <v>7</v>
      </c>
      <c r="B130" s="16" t="s">
        <v>105</v>
      </c>
      <c r="C130" s="6">
        <v>68</v>
      </c>
      <c r="D130" s="6">
        <v>68</v>
      </c>
      <c r="E130" s="6">
        <v>0</v>
      </c>
      <c r="F130" s="6">
        <v>0</v>
      </c>
      <c r="G130" s="6">
        <v>0</v>
      </c>
      <c r="H130" s="6">
        <v>2</v>
      </c>
      <c r="I130" s="6">
        <f t="shared" si="1"/>
        <v>136</v>
      </c>
    </row>
    <row r="131" spans="1:9" ht="12.75">
      <c r="A131" s="6" t="s">
        <v>8</v>
      </c>
      <c r="B131" s="16" t="s">
        <v>106</v>
      </c>
      <c r="C131" s="6">
        <v>110</v>
      </c>
      <c r="D131" s="6">
        <v>110</v>
      </c>
      <c r="E131" s="6">
        <v>0</v>
      </c>
      <c r="F131" s="6">
        <v>0</v>
      </c>
      <c r="G131" s="6">
        <v>0</v>
      </c>
      <c r="H131" s="6">
        <v>2</v>
      </c>
      <c r="I131" s="6">
        <f t="shared" si="1"/>
        <v>220</v>
      </c>
    </row>
    <row r="132" spans="1:9" ht="12.75">
      <c r="A132" s="6" t="s">
        <v>11</v>
      </c>
      <c r="B132" s="16" t="s">
        <v>107</v>
      </c>
      <c r="C132" s="6">
        <v>986</v>
      </c>
      <c r="D132" s="6">
        <v>986</v>
      </c>
      <c r="E132" s="6">
        <v>0</v>
      </c>
      <c r="F132" s="6">
        <v>0</v>
      </c>
      <c r="G132" s="6">
        <v>0</v>
      </c>
      <c r="H132" s="6">
        <v>2</v>
      </c>
      <c r="I132" s="6">
        <f t="shared" si="1"/>
        <v>1972</v>
      </c>
    </row>
    <row r="133" spans="1:9" ht="12.75">
      <c r="A133" s="6" t="s">
        <v>13</v>
      </c>
      <c r="B133" s="16" t="s">
        <v>108</v>
      </c>
      <c r="C133" s="6">
        <v>318</v>
      </c>
      <c r="D133" s="6">
        <v>318</v>
      </c>
      <c r="E133" s="6">
        <v>0</v>
      </c>
      <c r="F133" s="6">
        <v>0</v>
      </c>
      <c r="G133" s="6">
        <v>0</v>
      </c>
      <c r="H133" s="6">
        <v>2</v>
      </c>
      <c r="I133" s="6">
        <f t="shared" si="1"/>
        <v>636</v>
      </c>
    </row>
    <row r="134" spans="1:9" ht="12.75">
      <c r="A134" s="6"/>
      <c r="B134" s="3" t="s">
        <v>28</v>
      </c>
      <c r="C134" s="3">
        <f>SUM(C128:C133)</f>
        <v>4937</v>
      </c>
      <c r="D134" s="3">
        <f>SUM(D128:D133)</f>
        <v>4937</v>
      </c>
      <c r="E134" s="3">
        <v>0</v>
      </c>
      <c r="F134" s="3">
        <v>0</v>
      </c>
      <c r="G134" s="3">
        <v>0</v>
      </c>
      <c r="H134" s="3"/>
      <c r="I134" s="3">
        <f>SUM(I128:I133)</f>
        <v>9874</v>
      </c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31" t="s">
        <v>109</v>
      </c>
      <c r="B136" s="31"/>
      <c r="C136" s="31"/>
      <c r="D136" s="31"/>
      <c r="E136" s="31"/>
      <c r="F136" s="31"/>
      <c r="G136" s="31"/>
      <c r="H136" s="31"/>
      <c r="I136" s="31"/>
    </row>
    <row r="137" spans="1:9" ht="12.75">
      <c r="A137" s="6" t="s">
        <v>2</v>
      </c>
      <c r="B137" s="16" t="s">
        <v>110</v>
      </c>
      <c r="C137" s="6">
        <v>78</v>
      </c>
      <c r="D137" s="6">
        <v>78</v>
      </c>
      <c r="E137" s="6">
        <v>0</v>
      </c>
      <c r="F137" s="6">
        <v>0</v>
      </c>
      <c r="G137" s="6">
        <v>0</v>
      </c>
      <c r="H137" s="6">
        <v>2</v>
      </c>
      <c r="I137" s="6">
        <f>C137*2</f>
        <v>156</v>
      </c>
    </row>
    <row r="138" spans="1:9" ht="12.75">
      <c r="A138" s="6" t="s">
        <v>5</v>
      </c>
      <c r="B138" s="16" t="s">
        <v>111</v>
      </c>
      <c r="C138" s="6">
        <v>159</v>
      </c>
      <c r="D138" s="6">
        <v>159</v>
      </c>
      <c r="E138" s="6">
        <v>0</v>
      </c>
      <c r="F138" s="6">
        <v>0</v>
      </c>
      <c r="G138" s="6">
        <v>0</v>
      </c>
      <c r="H138" s="6">
        <v>2</v>
      </c>
      <c r="I138" s="6">
        <f>C138*2</f>
        <v>318</v>
      </c>
    </row>
    <row r="139" spans="1:9" ht="12.75">
      <c r="A139" s="6" t="s">
        <v>7</v>
      </c>
      <c r="B139" s="16" t="s">
        <v>112</v>
      </c>
      <c r="C139" s="6">
        <v>1640</v>
      </c>
      <c r="D139" s="6">
        <v>1640</v>
      </c>
      <c r="E139" s="6">
        <v>0</v>
      </c>
      <c r="F139" s="6">
        <v>0</v>
      </c>
      <c r="G139" s="6">
        <v>0</v>
      </c>
      <c r="H139" s="6">
        <v>2</v>
      </c>
      <c r="I139" s="6">
        <f>C139*2</f>
        <v>3280</v>
      </c>
    </row>
    <row r="140" spans="1:9" ht="12.75">
      <c r="A140" s="6" t="s">
        <v>8</v>
      </c>
      <c r="B140" s="16" t="s">
        <v>113</v>
      </c>
      <c r="C140" s="6">
        <v>7550</v>
      </c>
      <c r="D140" s="6">
        <v>4320</v>
      </c>
      <c r="E140" s="6">
        <v>0</v>
      </c>
      <c r="F140" s="6">
        <v>0</v>
      </c>
      <c r="G140" s="6">
        <v>3230</v>
      </c>
      <c r="H140" s="6">
        <v>2</v>
      </c>
      <c r="I140" s="6">
        <f>C140*2</f>
        <v>15100</v>
      </c>
    </row>
    <row r="141" spans="1:9" ht="12.75">
      <c r="A141" s="6"/>
      <c r="B141" s="3" t="s">
        <v>28</v>
      </c>
      <c r="C141" s="3">
        <f>SUM(C137:C140)</f>
        <v>9427</v>
      </c>
      <c r="D141" s="3">
        <f>SUM(D137:D140)</f>
        <v>6197</v>
      </c>
      <c r="E141" s="3">
        <v>0</v>
      </c>
      <c r="F141" s="3">
        <v>0</v>
      </c>
      <c r="G141" s="3">
        <v>3230</v>
      </c>
      <c r="H141" s="3"/>
      <c r="I141" s="3">
        <f>SUM(I137:I140)</f>
        <v>18854</v>
      </c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31" t="s">
        <v>114</v>
      </c>
      <c r="B143" s="31"/>
      <c r="C143" s="31"/>
      <c r="D143" s="31"/>
      <c r="E143" s="31"/>
      <c r="F143" s="31"/>
      <c r="G143" s="31"/>
      <c r="H143" s="31"/>
      <c r="I143" s="31"/>
    </row>
    <row r="144" spans="1:9" ht="25.5">
      <c r="A144" s="6" t="s">
        <v>2</v>
      </c>
      <c r="B144" s="16" t="s">
        <v>116</v>
      </c>
      <c r="C144" s="6">
        <v>830</v>
      </c>
      <c r="D144" s="6">
        <v>830</v>
      </c>
      <c r="E144" s="6">
        <v>0</v>
      </c>
      <c r="F144" s="6">
        <v>0</v>
      </c>
      <c r="G144" s="6">
        <v>0</v>
      </c>
      <c r="H144" s="6">
        <v>2</v>
      </c>
      <c r="I144" s="6">
        <f aca="true" t="shared" si="2" ref="I144:I154">C144*2</f>
        <v>1660</v>
      </c>
    </row>
    <row r="145" spans="1:9" ht="25.5">
      <c r="A145" s="6" t="s">
        <v>5</v>
      </c>
      <c r="B145" s="16" t="s">
        <v>117</v>
      </c>
      <c r="C145" s="6">
        <v>2558</v>
      </c>
      <c r="D145" s="6">
        <f>2558-390</f>
        <v>2168</v>
      </c>
      <c r="E145" s="6">
        <v>390</v>
      </c>
      <c r="F145" s="6">
        <v>0</v>
      </c>
      <c r="G145" s="6">
        <v>0</v>
      </c>
      <c r="H145" s="6">
        <v>2</v>
      </c>
      <c r="I145" s="6">
        <f t="shared" si="2"/>
        <v>5116</v>
      </c>
    </row>
    <row r="146" spans="1:9" ht="16.5" customHeight="1">
      <c r="A146" s="6" t="s">
        <v>7</v>
      </c>
      <c r="B146" s="16" t="s">
        <v>118</v>
      </c>
      <c r="C146" s="6">
        <v>1328</v>
      </c>
      <c r="D146" s="6">
        <v>1328</v>
      </c>
      <c r="E146" s="6">
        <v>0</v>
      </c>
      <c r="F146" s="6">
        <v>0</v>
      </c>
      <c r="G146" s="6">
        <v>0</v>
      </c>
      <c r="H146" s="6">
        <v>2</v>
      </c>
      <c r="I146" s="6">
        <f t="shared" si="2"/>
        <v>2656</v>
      </c>
    </row>
    <row r="147" spans="1:9" ht="12.75">
      <c r="A147" s="6" t="s">
        <v>8</v>
      </c>
      <c r="B147" s="16" t="s">
        <v>119</v>
      </c>
      <c r="C147" s="6">
        <v>150</v>
      </c>
      <c r="D147" s="6">
        <v>150</v>
      </c>
      <c r="E147" s="6">
        <v>0</v>
      </c>
      <c r="F147" s="6">
        <v>0</v>
      </c>
      <c r="G147" s="6">
        <v>0</v>
      </c>
      <c r="H147" s="6">
        <v>2</v>
      </c>
      <c r="I147" s="6">
        <f t="shared" si="2"/>
        <v>300</v>
      </c>
    </row>
    <row r="148" spans="1:9" ht="12.75">
      <c r="A148" s="6" t="s">
        <v>11</v>
      </c>
      <c r="B148" s="16" t="s">
        <v>120</v>
      </c>
      <c r="C148" s="6">
        <v>482</v>
      </c>
      <c r="D148" s="6">
        <v>482</v>
      </c>
      <c r="E148" s="6">
        <v>0</v>
      </c>
      <c r="F148" s="6">
        <v>0</v>
      </c>
      <c r="G148" s="6">
        <v>0</v>
      </c>
      <c r="H148" s="6">
        <v>2</v>
      </c>
      <c r="I148" s="6">
        <f t="shared" si="2"/>
        <v>964</v>
      </c>
    </row>
    <row r="149" spans="1:9" ht="25.5">
      <c r="A149" s="6" t="s">
        <v>13</v>
      </c>
      <c r="B149" s="16" t="s">
        <v>121</v>
      </c>
      <c r="C149" s="6">
        <v>1059</v>
      </c>
      <c r="D149" s="6">
        <v>1059</v>
      </c>
      <c r="E149" s="6">
        <v>0</v>
      </c>
      <c r="F149" s="6">
        <v>0</v>
      </c>
      <c r="G149" s="6">
        <v>0</v>
      </c>
      <c r="H149" s="6">
        <v>2</v>
      </c>
      <c r="I149" s="6">
        <f t="shared" si="2"/>
        <v>2118</v>
      </c>
    </row>
    <row r="150" spans="1:9" ht="12.75">
      <c r="A150" s="6" t="s">
        <v>15</v>
      </c>
      <c r="B150" s="16" t="s">
        <v>122</v>
      </c>
      <c r="C150" s="6">
        <v>225</v>
      </c>
      <c r="D150" s="6">
        <v>225</v>
      </c>
      <c r="E150" s="6">
        <v>0</v>
      </c>
      <c r="F150" s="6">
        <v>0</v>
      </c>
      <c r="G150" s="6">
        <v>0</v>
      </c>
      <c r="H150" s="6">
        <v>2</v>
      </c>
      <c r="I150" s="6">
        <f t="shared" si="2"/>
        <v>450</v>
      </c>
    </row>
    <row r="151" spans="1:9" ht="12.75">
      <c r="A151" s="6" t="s">
        <v>17</v>
      </c>
      <c r="B151" s="16" t="s">
        <v>123</v>
      </c>
      <c r="C151" s="6">
        <v>360</v>
      </c>
      <c r="D151" s="6">
        <v>360</v>
      </c>
      <c r="E151" s="6">
        <v>0</v>
      </c>
      <c r="F151" s="6">
        <v>0</v>
      </c>
      <c r="G151" s="6">
        <v>0</v>
      </c>
      <c r="H151" s="6">
        <v>2</v>
      </c>
      <c r="I151" s="6">
        <f t="shared" si="2"/>
        <v>720</v>
      </c>
    </row>
    <row r="152" spans="1:9" ht="12.75">
      <c r="A152" s="6" t="s">
        <v>19</v>
      </c>
      <c r="B152" s="16" t="s">
        <v>124</v>
      </c>
      <c r="C152" s="6">
        <v>1660</v>
      </c>
      <c r="D152" s="6">
        <v>1660</v>
      </c>
      <c r="E152" s="6">
        <v>0</v>
      </c>
      <c r="F152" s="6">
        <v>0</v>
      </c>
      <c r="G152" s="6">
        <v>0</v>
      </c>
      <c r="H152" s="6">
        <v>2</v>
      </c>
      <c r="I152" s="6">
        <f t="shared" si="2"/>
        <v>3320</v>
      </c>
    </row>
    <row r="153" spans="1:9" ht="25.5">
      <c r="A153" s="6" t="s">
        <v>21</v>
      </c>
      <c r="B153" s="16" t="s">
        <v>125</v>
      </c>
      <c r="C153" s="6">
        <v>685</v>
      </c>
      <c r="D153" s="6">
        <v>685</v>
      </c>
      <c r="E153" s="6">
        <v>0</v>
      </c>
      <c r="F153" s="6">
        <v>0</v>
      </c>
      <c r="G153" s="6">
        <v>0</v>
      </c>
      <c r="H153" s="6">
        <v>2</v>
      </c>
      <c r="I153" s="6">
        <f t="shared" si="2"/>
        <v>1370</v>
      </c>
    </row>
    <row r="154" spans="1:9" ht="12.75">
      <c r="A154" s="6" t="s">
        <v>115</v>
      </c>
      <c r="B154" s="16" t="s">
        <v>126</v>
      </c>
      <c r="C154" s="6">
        <v>270</v>
      </c>
      <c r="D154" s="6">
        <v>270</v>
      </c>
      <c r="E154" s="6">
        <v>0</v>
      </c>
      <c r="F154" s="6">
        <v>0</v>
      </c>
      <c r="G154" s="6">
        <v>0</v>
      </c>
      <c r="H154" s="6">
        <v>2</v>
      </c>
      <c r="I154" s="6">
        <f t="shared" si="2"/>
        <v>540</v>
      </c>
    </row>
    <row r="155" spans="1:9" ht="12.75">
      <c r="A155" s="6" t="s">
        <v>152</v>
      </c>
      <c r="B155" s="16" t="s">
        <v>153</v>
      </c>
      <c r="C155" s="6">
        <v>1000</v>
      </c>
      <c r="D155" s="6">
        <v>1000</v>
      </c>
      <c r="E155" s="6">
        <v>0</v>
      </c>
      <c r="F155" s="6">
        <v>0</v>
      </c>
      <c r="G155" s="6">
        <v>0</v>
      </c>
      <c r="H155" s="6">
        <v>1</v>
      </c>
      <c r="I155" s="6">
        <v>1000</v>
      </c>
    </row>
    <row r="156" spans="1:9" ht="12.75">
      <c r="A156" s="6"/>
      <c r="B156" s="3" t="s">
        <v>28</v>
      </c>
      <c r="C156" s="3">
        <f>SUM(C144:C155)</f>
        <v>10607</v>
      </c>
      <c r="D156" s="3">
        <f>SUM(D144:D155)</f>
        <v>10217</v>
      </c>
      <c r="E156" s="3">
        <f>SUM(E144:E155)</f>
        <v>390</v>
      </c>
      <c r="F156" s="3">
        <v>0</v>
      </c>
      <c r="G156" s="3">
        <v>0</v>
      </c>
      <c r="H156" s="3">
        <v>0</v>
      </c>
      <c r="I156" s="3">
        <f>SUM(I144:I155)</f>
        <v>20214</v>
      </c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31" t="s">
        <v>127</v>
      </c>
      <c r="B158" s="31"/>
      <c r="C158" s="31"/>
      <c r="D158" s="31"/>
      <c r="E158" s="31"/>
      <c r="F158" s="31"/>
      <c r="G158" s="31"/>
      <c r="H158" s="31"/>
      <c r="I158" s="31"/>
    </row>
    <row r="159" spans="1:9" ht="12.75">
      <c r="A159" s="6" t="s">
        <v>2</v>
      </c>
      <c r="B159" s="16" t="s">
        <v>128</v>
      </c>
      <c r="C159" s="6">
        <v>43</v>
      </c>
      <c r="D159" s="6">
        <v>43</v>
      </c>
      <c r="E159" s="6">
        <v>0</v>
      </c>
      <c r="F159" s="6">
        <v>0</v>
      </c>
      <c r="G159" s="6">
        <v>0</v>
      </c>
      <c r="H159" s="6">
        <v>1</v>
      </c>
      <c r="I159" s="6">
        <v>43</v>
      </c>
    </row>
    <row r="160" spans="1:9" ht="12.75">
      <c r="A160" s="6" t="s">
        <v>5</v>
      </c>
      <c r="B160" s="16" t="s">
        <v>129</v>
      </c>
      <c r="C160" s="6">
        <v>109</v>
      </c>
      <c r="D160" s="6">
        <v>109</v>
      </c>
      <c r="E160" s="6">
        <v>0</v>
      </c>
      <c r="F160" s="6">
        <v>0</v>
      </c>
      <c r="G160" s="6">
        <v>0</v>
      </c>
      <c r="H160" s="6">
        <v>1</v>
      </c>
      <c r="I160" s="6">
        <v>109</v>
      </c>
    </row>
    <row r="161" spans="1:9" ht="12.75">
      <c r="A161" s="6" t="s">
        <v>7</v>
      </c>
      <c r="B161" s="16" t="s">
        <v>130</v>
      </c>
      <c r="C161" s="6">
        <v>195</v>
      </c>
      <c r="D161" s="6">
        <v>195</v>
      </c>
      <c r="E161" s="6">
        <v>0</v>
      </c>
      <c r="F161" s="6">
        <v>0</v>
      </c>
      <c r="G161" s="6">
        <v>0</v>
      </c>
      <c r="H161" s="6">
        <v>1</v>
      </c>
      <c r="I161" s="6">
        <v>195</v>
      </c>
    </row>
    <row r="162" spans="1:9" ht="12.75">
      <c r="A162" s="6" t="s">
        <v>8</v>
      </c>
      <c r="B162" s="16" t="s">
        <v>131</v>
      </c>
      <c r="C162" s="6">
        <v>524</v>
      </c>
      <c r="D162" s="6">
        <v>524</v>
      </c>
      <c r="E162" s="6">
        <v>0</v>
      </c>
      <c r="F162" s="6">
        <v>0</v>
      </c>
      <c r="G162" s="6">
        <v>0</v>
      </c>
      <c r="H162" s="6">
        <v>2</v>
      </c>
      <c r="I162" s="6">
        <f>C162*2</f>
        <v>1048</v>
      </c>
    </row>
    <row r="163" spans="1:9" ht="12.75">
      <c r="A163" s="6" t="s">
        <v>11</v>
      </c>
      <c r="B163" s="16" t="s">
        <v>146</v>
      </c>
      <c r="C163" s="6">
        <v>141</v>
      </c>
      <c r="D163" s="6">
        <v>81</v>
      </c>
      <c r="E163" s="6">
        <v>60</v>
      </c>
      <c r="F163" s="6">
        <v>0</v>
      </c>
      <c r="G163" s="6">
        <v>0</v>
      </c>
      <c r="H163" s="6">
        <v>1</v>
      </c>
      <c r="I163" s="6">
        <v>141</v>
      </c>
    </row>
    <row r="164" spans="1:9" ht="12.75">
      <c r="A164" s="6" t="s">
        <v>13</v>
      </c>
      <c r="B164" s="16" t="s">
        <v>147</v>
      </c>
      <c r="C164" s="6">
        <v>260</v>
      </c>
      <c r="D164" s="6">
        <v>200</v>
      </c>
      <c r="E164" s="6">
        <v>60</v>
      </c>
      <c r="F164" s="6">
        <v>0</v>
      </c>
      <c r="G164" s="6">
        <v>0</v>
      </c>
      <c r="H164" s="6">
        <v>1</v>
      </c>
      <c r="I164" s="6">
        <v>260</v>
      </c>
    </row>
    <row r="165" spans="1:9" ht="12.75">
      <c r="A165" s="6" t="s">
        <v>15</v>
      </c>
      <c r="B165" s="16" t="s">
        <v>148</v>
      </c>
      <c r="C165" s="6">
        <v>146</v>
      </c>
      <c r="D165" s="6">
        <v>146</v>
      </c>
      <c r="E165" s="6">
        <v>0</v>
      </c>
      <c r="F165" s="6">
        <v>0</v>
      </c>
      <c r="G165" s="6">
        <v>0</v>
      </c>
      <c r="H165" s="6">
        <v>2</v>
      </c>
      <c r="I165" s="6">
        <v>292</v>
      </c>
    </row>
    <row r="166" spans="1:9" ht="12.75">
      <c r="A166" s="6"/>
      <c r="B166" s="3" t="s">
        <v>28</v>
      </c>
      <c r="C166" s="3">
        <f>SUM(C159:C165)</f>
        <v>1418</v>
      </c>
      <c r="D166" s="3">
        <f>SUM(D159:D165)</f>
        <v>1298</v>
      </c>
      <c r="E166" s="3">
        <v>120</v>
      </c>
      <c r="F166" s="3">
        <v>0</v>
      </c>
      <c r="G166" s="3">
        <v>0</v>
      </c>
      <c r="H166" s="3"/>
      <c r="I166" s="3">
        <f>SUM(I159:I165)</f>
        <v>2088</v>
      </c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 customHeight="1">
      <c r="A168" s="27" t="s">
        <v>132</v>
      </c>
      <c r="B168" s="28"/>
      <c r="C168" s="28"/>
      <c r="D168" s="28"/>
      <c r="E168" s="28"/>
      <c r="F168" s="28"/>
      <c r="G168" s="28"/>
      <c r="H168" s="28"/>
      <c r="I168" s="29"/>
    </row>
    <row r="169" spans="1:9" ht="12.75">
      <c r="A169" s="6" t="s">
        <v>2</v>
      </c>
      <c r="B169" s="16" t="s">
        <v>145</v>
      </c>
      <c r="C169" s="6">
        <v>1131</v>
      </c>
      <c r="D169" s="6">
        <f>1131-24</f>
        <v>1107</v>
      </c>
      <c r="E169" s="6">
        <v>24</v>
      </c>
      <c r="F169" s="6">
        <v>0</v>
      </c>
      <c r="G169" s="6">
        <v>0</v>
      </c>
      <c r="H169" s="6">
        <v>3</v>
      </c>
      <c r="I169" s="6">
        <f>C169*3</f>
        <v>3393</v>
      </c>
    </row>
    <row r="170" spans="1:9" ht="25.5">
      <c r="A170" s="6" t="s">
        <v>5</v>
      </c>
      <c r="B170" s="16" t="s">
        <v>133</v>
      </c>
      <c r="C170" s="6">
        <v>428</v>
      </c>
      <c r="D170" s="6">
        <v>428</v>
      </c>
      <c r="E170" s="6">
        <v>0</v>
      </c>
      <c r="F170" s="6">
        <v>0</v>
      </c>
      <c r="G170" s="6">
        <v>0</v>
      </c>
      <c r="H170" s="6" t="s">
        <v>4</v>
      </c>
      <c r="I170" s="6">
        <v>0</v>
      </c>
    </row>
    <row r="171" spans="1:9" ht="25.5">
      <c r="A171" s="6" t="s">
        <v>7</v>
      </c>
      <c r="B171" s="16" t="s">
        <v>134</v>
      </c>
      <c r="C171" s="6">
        <v>1114</v>
      </c>
      <c r="D171" s="6">
        <v>1114</v>
      </c>
      <c r="E171" s="6">
        <v>0</v>
      </c>
      <c r="F171" s="6">
        <v>0</v>
      </c>
      <c r="G171" s="6">
        <v>0</v>
      </c>
      <c r="H171" s="6">
        <v>2</v>
      </c>
      <c r="I171" s="6">
        <f>C171*2</f>
        <v>2228</v>
      </c>
    </row>
    <row r="172" spans="1:9" ht="12.75">
      <c r="A172" s="6" t="s">
        <v>8</v>
      </c>
      <c r="B172" s="16" t="s">
        <v>135</v>
      </c>
      <c r="C172" s="6">
        <v>1339</v>
      </c>
      <c r="D172" s="6">
        <f>1339-6</f>
        <v>1333</v>
      </c>
      <c r="E172" s="6">
        <v>0</v>
      </c>
      <c r="F172" s="6">
        <v>6</v>
      </c>
      <c r="G172" s="6">
        <v>0</v>
      </c>
      <c r="H172" s="6">
        <v>2</v>
      </c>
      <c r="I172" s="6">
        <f>C172*1</f>
        <v>1339</v>
      </c>
    </row>
    <row r="173" spans="1:9" ht="12.75">
      <c r="A173" s="6" t="s">
        <v>11</v>
      </c>
      <c r="B173" s="16" t="s">
        <v>136</v>
      </c>
      <c r="C173" s="6">
        <v>362</v>
      </c>
      <c r="D173" s="6">
        <f>362-26</f>
        <v>336</v>
      </c>
      <c r="E173" s="6">
        <v>0</v>
      </c>
      <c r="F173" s="6">
        <v>26</v>
      </c>
      <c r="G173" s="6">
        <v>0</v>
      </c>
      <c r="H173" s="6">
        <v>2</v>
      </c>
      <c r="I173" s="6">
        <f>C173*2</f>
        <v>724</v>
      </c>
    </row>
    <row r="174" spans="1:9" ht="12.75">
      <c r="A174" s="6"/>
      <c r="B174" s="3" t="s">
        <v>28</v>
      </c>
      <c r="C174" s="3">
        <f>SUM(C169:C173)</f>
        <v>4374</v>
      </c>
      <c r="D174" s="4">
        <f>SUM(D169:D173)</f>
        <v>4318</v>
      </c>
      <c r="E174" s="3">
        <f>SUM(E169:E173)</f>
        <v>24</v>
      </c>
      <c r="F174" s="3">
        <f>SUM(F169:F173)</f>
        <v>32</v>
      </c>
      <c r="G174" s="3">
        <v>0</v>
      </c>
      <c r="H174" s="3"/>
      <c r="I174" s="3">
        <f>SUM(I169:I173)</f>
        <v>7684</v>
      </c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 customHeight="1">
      <c r="A176" s="27" t="s">
        <v>137</v>
      </c>
      <c r="B176" s="28"/>
      <c r="C176" s="28"/>
      <c r="D176" s="28"/>
      <c r="E176" s="28"/>
      <c r="F176" s="28"/>
      <c r="G176" s="28"/>
      <c r="H176" s="28"/>
      <c r="I176" s="29"/>
    </row>
    <row r="177" spans="1:9" ht="12.75">
      <c r="A177" s="6" t="s">
        <v>2</v>
      </c>
      <c r="B177" s="16" t="s">
        <v>138</v>
      </c>
      <c r="C177" s="6">
        <v>653</v>
      </c>
      <c r="D177" s="6">
        <v>653</v>
      </c>
      <c r="E177" s="6">
        <v>0</v>
      </c>
      <c r="F177" s="6">
        <v>0</v>
      </c>
      <c r="G177" s="6">
        <v>0</v>
      </c>
      <c r="H177" s="6">
        <v>1</v>
      </c>
      <c r="I177" s="6">
        <v>653</v>
      </c>
    </row>
    <row r="178" spans="1:9" ht="12.75">
      <c r="A178" s="6"/>
      <c r="B178" s="3" t="s">
        <v>28</v>
      </c>
      <c r="C178" s="3">
        <v>653</v>
      </c>
      <c r="D178" s="3">
        <v>653</v>
      </c>
      <c r="E178" s="3">
        <v>0</v>
      </c>
      <c r="F178" s="3">
        <v>0</v>
      </c>
      <c r="G178" s="3">
        <v>0</v>
      </c>
      <c r="H178" s="3"/>
      <c r="I178" s="3">
        <v>653</v>
      </c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 customHeight="1">
      <c r="A180" s="27" t="s">
        <v>139</v>
      </c>
      <c r="B180" s="28"/>
      <c r="C180" s="28"/>
      <c r="D180" s="28"/>
      <c r="E180" s="28"/>
      <c r="F180" s="28"/>
      <c r="G180" s="28"/>
      <c r="H180" s="28"/>
      <c r="I180" s="29"/>
    </row>
    <row r="181" spans="1:9" ht="19.5" customHeight="1">
      <c r="A181" s="6" t="s">
        <v>2</v>
      </c>
      <c r="B181" s="16" t="s">
        <v>140</v>
      </c>
      <c r="C181" s="6">
        <v>6126</v>
      </c>
      <c r="D181" s="6">
        <v>6126</v>
      </c>
      <c r="E181" s="6">
        <v>0</v>
      </c>
      <c r="F181" s="6">
        <v>0</v>
      </c>
      <c r="G181" s="6">
        <v>0</v>
      </c>
      <c r="H181" s="6" t="s">
        <v>4</v>
      </c>
      <c r="I181" s="6">
        <v>0</v>
      </c>
    </row>
    <row r="182" spans="1:9" ht="12.75">
      <c r="A182" s="6" t="s">
        <v>5</v>
      </c>
      <c r="B182" s="16" t="s">
        <v>141</v>
      </c>
      <c r="C182" s="6">
        <v>1400</v>
      </c>
      <c r="D182" s="6">
        <v>1400</v>
      </c>
      <c r="E182" s="6">
        <v>0</v>
      </c>
      <c r="F182" s="6">
        <v>0</v>
      </c>
      <c r="G182" s="6">
        <v>0</v>
      </c>
      <c r="H182" s="6">
        <v>1</v>
      </c>
      <c r="I182" s="6">
        <v>1400</v>
      </c>
    </row>
    <row r="183" spans="1:9" ht="12.75">
      <c r="A183" s="6" t="s">
        <v>7</v>
      </c>
      <c r="B183" s="16" t="s">
        <v>142</v>
      </c>
      <c r="C183" s="6">
        <v>186</v>
      </c>
      <c r="D183" s="6">
        <v>186</v>
      </c>
      <c r="E183" s="6">
        <v>0</v>
      </c>
      <c r="F183" s="6">
        <v>0</v>
      </c>
      <c r="G183" s="6">
        <v>0</v>
      </c>
      <c r="H183" s="6" t="s">
        <v>4</v>
      </c>
      <c r="I183" s="6">
        <v>0</v>
      </c>
    </row>
    <row r="184" spans="1:9" ht="12.75">
      <c r="A184" s="6" t="s">
        <v>8</v>
      </c>
      <c r="B184" s="16" t="s">
        <v>70</v>
      </c>
      <c r="C184" s="6">
        <v>566</v>
      </c>
      <c r="D184" s="6">
        <v>566</v>
      </c>
      <c r="E184" s="6">
        <v>0</v>
      </c>
      <c r="F184" s="6">
        <v>0</v>
      </c>
      <c r="G184" s="6">
        <v>0</v>
      </c>
      <c r="H184" s="6" t="s">
        <v>4</v>
      </c>
      <c r="I184" s="6">
        <v>0</v>
      </c>
    </row>
    <row r="185" spans="1:9" ht="12.75">
      <c r="A185" s="6" t="s">
        <v>11</v>
      </c>
      <c r="B185" s="16" t="s">
        <v>143</v>
      </c>
      <c r="C185" s="6">
        <v>208</v>
      </c>
      <c r="D185" s="6">
        <v>208</v>
      </c>
      <c r="E185" s="6">
        <v>0</v>
      </c>
      <c r="F185" s="6">
        <v>0</v>
      </c>
      <c r="G185" s="6">
        <v>0</v>
      </c>
      <c r="H185" s="6" t="s">
        <v>4</v>
      </c>
      <c r="I185" s="6">
        <v>0</v>
      </c>
    </row>
    <row r="186" spans="1:9" ht="12.75">
      <c r="A186" s="6"/>
      <c r="B186" s="3" t="s">
        <v>28</v>
      </c>
      <c r="C186" s="3">
        <f>SUM(C181:C185)</f>
        <v>8486</v>
      </c>
      <c r="D186" s="3">
        <f>SUM(D181:D185)</f>
        <v>8486</v>
      </c>
      <c r="E186" s="3">
        <v>0</v>
      </c>
      <c r="F186" s="3">
        <v>0</v>
      </c>
      <c r="G186" s="3">
        <v>0</v>
      </c>
      <c r="H186" s="3"/>
      <c r="I186" s="3">
        <v>1400</v>
      </c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 customHeight="1">
      <c r="A188" s="27" t="s">
        <v>144</v>
      </c>
      <c r="B188" s="28"/>
      <c r="C188" s="28"/>
      <c r="D188" s="28"/>
      <c r="E188" s="28"/>
      <c r="F188" s="28"/>
      <c r="G188" s="28"/>
      <c r="H188" s="28"/>
      <c r="I188" s="29"/>
    </row>
    <row r="189" spans="1:9" ht="12.75">
      <c r="A189" s="6" t="s">
        <v>2</v>
      </c>
      <c r="B189" s="16" t="s">
        <v>144</v>
      </c>
      <c r="C189" s="6">
        <v>81755</v>
      </c>
      <c r="D189" s="6">
        <v>81755</v>
      </c>
      <c r="E189" s="6">
        <v>7559</v>
      </c>
      <c r="F189" s="6">
        <v>0</v>
      </c>
      <c r="G189" s="6">
        <v>0</v>
      </c>
      <c r="H189" s="6" t="s">
        <v>4</v>
      </c>
      <c r="I189" s="6">
        <v>0</v>
      </c>
    </row>
    <row r="190" spans="1:9" ht="12.75">
      <c r="A190" s="6"/>
      <c r="B190" s="3" t="s">
        <v>28</v>
      </c>
      <c r="C190" s="3">
        <v>81755</v>
      </c>
      <c r="D190" s="3">
        <v>81755</v>
      </c>
      <c r="E190" s="3">
        <v>7559</v>
      </c>
      <c r="F190" s="3">
        <v>0</v>
      </c>
      <c r="G190" s="3">
        <v>0</v>
      </c>
      <c r="H190" s="3"/>
      <c r="I190" s="3">
        <v>0</v>
      </c>
    </row>
    <row r="191" spans="1:10" ht="12.75">
      <c r="A191" s="21"/>
      <c r="B191" s="22"/>
      <c r="C191" s="22"/>
      <c r="D191" s="22"/>
      <c r="E191" s="22"/>
      <c r="F191" s="22"/>
      <c r="G191" s="22"/>
      <c r="H191" s="22"/>
      <c r="I191" s="22"/>
      <c r="J191" s="23"/>
    </row>
    <row r="192" spans="1:10" ht="12.75">
      <c r="A192" s="21"/>
      <c r="B192" s="22"/>
      <c r="C192" s="22"/>
      <c r="D192" s="22"/>
      <c r="E192" s="22"/>
      <c r="F192" s="22"/>
      <c r="G192" s="22"/>
      <c r="H192" s="22"/>
      <c r="I192" s="22"/>
      <c r="J192" s="23"/>
    </row>
    <row r="193" spans="1:10" ht="12.75">
      <c r="A193" s="21"/>
      <c r="B193" s="22"/>
      <c r="C193" s="22"/>
      <c r="D193" s="22"/>
      <c r="E193" s="22"/>
      <c r="F193" s="22"/>
      <c r="G193" s="22"/>
      <c r="H193" s="22"/>
      <c r="I193" s="22"/>
      <c r="J193" s="23"/>
    </row>
    <row r="194" spans="1:10" ht="12.75">
      <c r="A194" s="21"/>
      <c r="B194" s="22"/>
      <c r="C194" s="22"/>
      <c r="D194" s="22"/>
      <c r="E194" s="22"/>
      <c r="F194" s="22"/>
      <c r="G194" s="22"/>
      <c r="H194" s="22"/>
      <c r="I194" s="22"/>
      <c r="J194" s="23"/>
    </row>
    <row r="195" spans="1:10" ht="12.75">
      <c r="A195" s="21"/>
      <c r="B195" s="22"/>
      <c r="C195" s="22"/>
      <c r="D195" s="22"/>
      <c r="E195" s="22"/>
      <c r="F195" s="22"/>
      <c r="G195" s="22"/>
      <c r="H195" s="22"/>
      <c r="I195" s="22"/>
      <c r="J195" s="23"/>
    </row>
    <row r="196" spans="1:10" ht="12.75">
      <c r="A196" s="21"/>
      <c r="B196" s="22"/>
      <c r="C196" s="22"/>
      <c r="D196" s="22"/>
      <c r="E196" s="22"/>
      <c r="F196" s="22"/>
      <c r="G196" s="22"/>
      <c r="H196" s="22"/>
      <c r="I196" s="22"/>
      <c r="J196" s="23"/>
    </row>
    <row r="197" spans="1:10" ht="12.75">
      <c r="A197" s="21"/>
      <c r="B197" s="22"/>
      <c r="C197" s="22"/>
      <c r="D197" s="22"/>
      <c r="E197" s="22"/>
      <c r="F197" s="22"/>
      <c r="G197" s="22"/>
      <c r="H197" s="22"/>
      <c r="I197" s="22"/>
      <c r="J197" s="23"/>
    </row>
    <row r="198" spans="1:10" ht="12.75">
      <c r="A198" s="21"/>
      <c r="B198" s="22"/>
      <c r="C198" s="22"/>
      <c r="D198" s="22"/>
      <c r="E198" s="22"/>
      <c r="F198" s="22"/>
      <c r="G198" s="22"/>
      <c r="H198" s="22"/>
      <c r="I198" s="22"/>
      <c r="J198" s="23"/>
    </row>
    <row r="199" spans="1:10" ht="12.75">
      <c r="A199" s="21"/>
      <c r="B199" s="22"/>
      <c r="C199" s="22"/>
      <c r="D199" s="22"/>
      <c r="E199" s="22"/>
      <c r="F199" s="22"/>
      <c r="G199" s="22"/>
      <c r="H199" s="22"/>
      <c r="I199" s="22"/>
      <c r="J199" s="23"/>
    </row>
    <row r="200" spans="1:10" ht="12.75">
      <c r="A200" s="21"/>
      <c r="B200" s="22"/>
      <c r="C200" s="22"/>
      <c r="D200" s="22"/>
      <c r="E200" s="22"/>
      <c r="F200" s="22"/>
      <c r="G200" s="22"/>
      <c r="H200" s="22"/>
      <c r="I200" s="22"/>
      <c r="J200" s="23"/>
    </row>
    <row r="201" spans="1:10" ht="12.75">
      <c r="A201" s="21"/>
      <c r="B201" s="22"/>
      <c r="C201" s="22"/>
      <c r="D201" s="22"/>
      <c r="E201" s="22"/>
      <c r="F201" s="22"/>
      <c r="G201" s="22"/>
      <c r="H201" s="22"/>
      <c r="I201" s="22"/>
      <c r="J201" s="23"/>
    </row>
    <row r="202" spans="1:10" ht="12.75">
      <c r="A202" s="21"/>
      <c r="B202" s="22"/>
      <c r="C202" s="22"/>
      <c r="D202" s="22"/>
      <c r="E202" s="22"/>
      <c r="F202" s="22"/>
      <c r="G202" s="22"/>
      <c r="H202" s="22"/>
      <c r="I202" s="22"/>
      <c r="J202" s="23"/>
    </row>
    <row r="203" spans="1:10" ht="12.75">
      <c r="A203" s="21"/>
      <c r="B203" s="22"/>
      <c r="C203" s="22"/>
      <c r="D203" s="22"/>
      <c r="E203" s="22"/>
      <c r="F203" s="22"/>
      <c r="G203" s="22"/>
      <c r="H203" s="22"/>
      <c r="I203" s="22"/>
      <c r="J203" s="23"/>
    </row>
    <row r="204" spans="1:10" ht="12.75">
      <c r="A204" s="21"/>
      <c r="B204" s="22"/>
      <c r="C204" s="22"/>
      <c r="D204" s="22"/>
      <c r="E204" s="22"/>
      <c r="F204" s="22"/>
      <c r="G204" s="22"/>
      <c r="H204" s="22"/>
      <c r="I204" s="22"/>
      <c r="J204" s="23"/>
    </row>
    <row r="205" spans="1:10" ht="12.75">
      <c r="A205" s="24"/>
      <c r="B205" s="25"/>
      <c r="C205" s="25"/>
      <c r="D205" s="25"/>
      <c r="E205" s="25"/>
      <c r="F205" s="25"/>
      <c r="G205" s="25"/>
      <c r="H205" s="25"/>
      <c r="I205" s="25"/>
      <c r="J205" s="23"/>
    </row>
    <row r="206" spans="1:10" ht="12.75">
      <c r="A206" s="24"/>
      <c r="B206" s="25"/>
      <c r="C206" s="25"/>
      <c r="D206" s="25"/>
      <c r="E206" s="25"/>
      <c r="F206" s="25"/>
      <c r="G206" s="25"/>
      <c r="H206" s="25"/>
      <c r="I206" s="25"/>
      <c r="J206" s="23"/>
    </row>
    <row r="207" spans="1:10" ht="12.75">
      <c r="A207" s="24"/>
      <c r="B207" s="25"/>
      <c r="C207" s="25"/>
      <c r="D207" s="25"/>
      <c r="E207" s="25"/>
      <c r="F207" s="25"/>
      <c r="G207" s="25"/>
      <c r="H207" s="25"/>
      <c r="I207" s="25"/>
      <c r="J207" s="23"/>
    </row>
    <row r="208" spans="1:10" ht="12.75">
      <c r="A208" s="24"/>
      <c r="B208" s="25"/>
      <c r="C208" s="25"/>
      <c r="D208" s="25"/>
      <c r="E208" s="25"/>
      <c r="F208" s="25"/>
      <c r="G208" s="25"/>
      <c r="H208" s="25"/>
      <c r="I208" s="25"/>
      <c r="J208" s="23"/>
    </row>
    <row r="209" spans="1:10" ht="12.75">
      <c r="A209" s="24"/>
      <c r="B209" s="25"/>
      <c r="C209" s="25"/>
      <c r="D209" s="25"/>
      <c r="E209" s="25"/>
      <c r="F209" s="25"/>
      <c r="G209" s="25"/>
      <c r="H209" s="25"/>
      <c r="I209" s="25"/>
      <c r="J209" s="23"/>
    </row>
    <row r="210" spans="1:10" ht="12.75">
      <c r="A210" s="24"/>
      <c r="B210" s="25"/>
      <c r="C210" s="25"/>
      <c r="D210" s="25"/>
      <c r="E210" s="25"/>
      <c r="F210" s="25"/>
      <c r="G210" s="25"/>
      <c r="H210" s="25"/>
      <c r="I210" s="25"/>
      <c r="J210" s="23"/>
    </row>
    <row r="211" spans="1:10" ht="12.75">
      <c r="A211" s="24"/>
      <c r="B211" s="25"/>
      <c r="C211" s="25"/>
      <c r="D211" s="25"/>
      <c r="E211" s="25"/>
      <c r="F211" s="25"/>
      <c r="G211" s="25"/>
      <c r="H211" s="25"/>
      <c r="I211" s="25"/>
      <c r="J211" s="23"/>
    </row>
    <row r="212" spans="1:10" ht="12.75">
      <c r="A212" s="24"/>
      <c r="B212" s="25"/>
      <c r="C212" s="25"/>
      <c r="D212" s="25"/>
      <c r="E212" s="25"/>
      <c r="F212" s="25"/>
      <c r="G212" s="25"/>
      <c r="H212" s="25"/>
      <c r="I212" s="25"/>
      <c r="J212" s="23"/>
    </row>
    <row r="213" spans="1:10" ht="12.75">
      <c r="A213" s="24"/>
      <c r="B213" s="25"/>
      <c r="C213" s="25"/>
      <c r="D213" s="25"/>
      <c r="E213" s="25"/>
      <c r="F213" s="25"/>
      <c r="G213" s="25"/>
      <c r="H213" s="25"/>
      <c r="I213" s="25"/>
      <c r="J213" s="23"/>
    </row>
    <row r="214" spans="1:10" ht="12.75">
      <c r="A214" s="24"/>
      <c r="B214" s="25"/>
      <c r="C214" s="25"/>
      <c r="D214" s="25"/>
      <c r="E214" s="25"/>
      <c r="F214" s="25"/>
      <c r="G214" s="25"/>
      <c r="H214" s="25"/>
      <c r="I214" s="25"/>
      <c r="J214" s="23"/>
    </row>
    <row r="215" spans="1:10" ht="12.75">
      <c r="A215" s="24"/>
      <c r="B215" s="25"/>
      <c r="C215" s="25"/>
      <c r="D215" s="25"/>
      <c r="E215" s="25"/>
      <c r="F215" s="25"/>
      <c r="G215" s="25"/>
      <c r="H215" s="25"/>
      <c r="I215" s="25"/>
      <c r="J215" s="23"/>
    </row>
    <row r="216" spans="1:10" ht="12.75">
      <c r="A216" s="24"/>
      <c r="B216" s="25"/>
      <c r="C216" s="25"/>
      <c r="D216" s="25"/>
      <c r="E216" s="25"/>
      <c r="F216" s="25"/>
      <c r="G216" s="25"/>
      <c r="H216" s="25"/>
      <c r="I216" s="25"/>
      <c r="J216" s="23"/>
    </row>
    <row r="217" spans="1:10" ht="12.75">
      <c r="A217" s="24"/>
      <c r="B217" s="25"/>
      <c r="C217" s="25"/>
      <c r="D217" s="25"/>
      <c r="E217" s="25"/>
      <c r="F217" s="25"/>
      <c r="G217" s="25"/>
      <c r="H217" s="25"/>
      <c r="I217" s="25"/>
      <c r="J217" s="23"/>
    </row>
    <row r="218" spans="1:10" ht="12.75">
      <c r="A218" s="24"/>
      <c r="B218" s="25"/>
      <c r="C218" s="25"/>
      <c r="D218" s="25"/>
      <c r="E218" s="25"/>
      <c r="F218" s="25"/>
      <c r="G218" s="25"/>
      <c r="H218" s="25"/>
      <c r="I218" s="25"/>
      <c r="J218" s="23"/>
    </row>
    <row r="219" spans="1:10" ht="12.75">
      <c r="A219" s="24"/>
      <c r="B219" s="25"/>
      <c r="C219" s="25"/>
      <c r="D219" s="25"/>
      <c r="E219" s="25"/>
      <c r="F219" s="25"/>
      <c r="G219" s="25"/>
      <c r="H219" s="25"/>
      <c r="I219" s="25"/>
      <c r="J219" s="23"/>
    </row>
    <row r="220" spans="1:10" ht="12.75">
      <c r="A220" s="24"/>
      <c r="B220" s="25"/>
      <c r="C220" s="25"/>
      <c r="D220" s="25"/>
      <c r="E220" s="25"/>
      <c r="F220" s="25"/>
      <c r="G220" s="25"/>
      <c r="H220" s="25"/>
      <c r="I220" s="25"/>
      <c r="J220" s="23"/>
    </row>
    <row r="221" spans="1:10" ht="12.75">
      <c r="A221" s="24"/>
      <c r="B221" s="25"/>
      <c r="C221" s="25"/>
      <c r="D221" s="25"/>
      <c r="E221" s="25"/>
      <c r="F221" s="25"/>
      <c r="G221" s="25"/>
      <c r="H221" s="25"/>
      <c r="I221" s="25"/>
      <c r="J221" s="23"/>
    </row>
    <row r="222" spans="1:10" ht="12.75">
      <c r="A222" s="24"/>
      <c r="B222" s="25"/>
      <c r="C222" s="25"/>
      <c r="D222" s="25"/>
      <c r="E222" s="25"/>
      <c r="F222" s="25"/>
      <c r="G222" s="25"/>
      <c r="H222" s="25"/>
      <c r="I222" s="25"/>
      <c r="J222" s="23"/>
    </row>
    <row r="223" spans="1:10" ht="12.75">
      <c r="A223" s="24"/>
      <c r="B223" s="25"/>
      <c r="C223" s="25"/>
      <c r="D223" s="25"/>
      <c r="E223" s="25"/>
      <c r="F223" s="25"/>
      <c r="G223" s="25"/>
      <c r="H223" s="25"/>
      <c r="I223" s="25"/>
      <c r="J223" s="23"/>
    </row>
    <row r="224" spans="1:10" ht="12.75">
      <c r="A224" s="24"/>
      <c r="B224" s="25"/>
      <c r="C224" s="25"/>
      <c r="D224" s="25"/>
      <c r="E224" s="25"/>
      <c r="F224" s="25"/>
      <c r="G224" s="25"/>
      <c r="H224" s="25"/>
      <c r="I224" s="25"/>
      <c r="J224" s="23"/>
    </row>
    <row r="225" spans="1:10" ht="12.75">
      <c r="A225" s="24"/>
      <c r="B225" s="25"/>
      <c r="C225" s="25"/>
      <c r="D225" s="25"/>
      <c r="E225" s="25"/>
      <c r="F225" s="25"/>
      <c r="G225" s="25"/>
      <c r="H225" s="25"/>
      <c r="I225" s="25"/>
      <c r="J225" s="23"/>
    </row>
    <row r="226" spans="1:10" ht="12.75">
      <c r="A226" s="24"/>
      <c r="B226" s="25"/>
      <c r="C226" s="25"/>
      <c r="D226" s="25"/>
      <c r="E226" s="25"/>
      <c r="F226" s="25"/>
      <c r="G226" s="25"/>
      <c r="H226" s="25"/>
      <c r="I226" s="25"/>
      <c r="J226" s="23"/>
    </row>
    <row r="227" spans="1:10" ht="12.75">
      <c r="A227" s="24"/>
      <c r="B227" s="25"/>
      <c r="C227" s="25"/>
      <c r="D227" s="25"/>
      <c r="E227" s="25"/>
      <c r="F227" s="25"/>
      <c r="G227" s="25"/>
      <c r="H227" s="25"/>
      <c r="I227" s="25"/>
      <c r="J227" s="23"/>
    </row>
    <row r="228" spans="1:10" ht="12.75">
      <c r="A228" s="24"/>
      <c r="B228" s="25"/>
      <c r="C228" s="25"/>
      <c r="D228" s="25"/>
      <c r="E228" s="25"/>
      <c r="F228" s="25"/>
      <c r="G228" s="25"/>
      <c r="H228" s="25"/>
      <c r="I228" s="25"/>
      <c r="J228" s="23"/>
    </row>
    <row r="229" spans="1:10" ht="12.75">
      <c r="A229" s="24"/>
      <c r="B229" s="25"/>
      <c r="C229" s="25"/>
      <c r="D229" s="25"/>
      <c r="E229" s="25"/>
      <c r="F229" s="25"/>
      <c r="G229" s="25"/>
      <c r="H229" s="25"/>
      <c r="I229" s="25"/>
      <c r="J229" s="23"/>
    </row>
    <row r="230" spans="1:10" ht="12.75">
      <c r="A230" s="24"/>
      <c r="B230" s="25"/>
      <c r="C230" s="25"/>
      <c r="D230" s="25"/>
      <c r="E230" s="25"/>
      <c r="F230" s="25"/>
      <c r="G230" s="25"/>
      <c r="H230" s="25"/>
      <c r="I230" s="25"/>
      <c r="J230" s="23"/>
    </row>
    <row r="231" spans="1:10" ht="12.75">
      <c r="A231" s="24"/>
      <c r="B231" s="25"/>
      <c r="C231" s="25"/>
      <c r="D231" s="25"/>
      <c r="E231" s="25"/>
      <c r="F231" s="25"/>
      <c r="G231" s="25"/>
      <c r="H231" s="25"/>
      <c r="I231" s="25"/>
      <c r="J231" s="23"/>
    </row>
    <row r="232" spans="1:10" ht="12.75">
      <c r="A232" s="24"/>
      <c r="B232" s="25"/>
      <c r="C232" s="25"/>
      <c r="D232" s="25"/>
      <c r="E232" s="25"/>
      <c r="F232" s="25"/>
      <c r="G232" s="25"/>
      <c r="H232" s="25"/>
      <c r="I232" s="25"/>
      <c r="J232" s="23"/>
    </row>
    <row r="233" spans="1:10" ht="12.75">
      <c r="A233" s="24"/>
      <c r="B233" s="25"/>
      <c r="C233" s="25"/>
      <c r="D233" s="25"/>
      <c r="E233" s="25"/>
      <c r="F233" s="25"/>
      <c r="G233" s="25"/>
      <c r="H233" s="25"/>
      <c r="I233" s="25"/>
      <c r="J233" s="23"/>
    </row>
    <row r="234" spans="1:10" ht="12.75">
      <c r="A234" s="24"/>
      <c r="B234" s="25"/>
      <c r="C234" s="25"/>
      <c r="D234" s="25"/>
      <c r="E234" s="25"/>
      <c r="F234" s="25"/>
      <c r="G234" s="25"/>
      <c r="H234" s="25"/>
      <c r="I234" s="25"/>
      <c r="J234" s="23"/>
    </row>
    <row r="235" spans="1:10" ht="12.75">
      <c r="A235" s="24"/>
      <c r="B235" s="25"/>
      <c r="C235" s="25"/>
      <c r="D235" s="25"/>
      <c r="E235" s="25"/>
      <c r="F235" s="25"/>
      <c r="G235" s="25"/>
      <c r="H235" s="25"/>
      <c r="I235" s="25"/>
      <c r="J235" s="23"/>
    </row>
    <row r="236" spans="1:10" ht="12.75">
      <c r="A236" s="24"/>
      <c r="B236" s="25"/>
      <c r="C236" s="25"/>
      <c r="D236" s="25"/>
      <c r="E236" s="25"/>
      <c r="F236" s="25"/>
      <c r="G236" s="25"/>
      <c r="H236" s="25"/>
      <c r="I236" s="25"/>
      <c r="J236" s="23"/>
    </row>
    <row r="237" spans="1:10" ht="12.75">
      <c r="A237" s="24"/>
      <c r="B237" s="25"/>
      <c r="C237" s="25"/>
      <c r="D237" s="25"/>
      <c r="E237" s="25"/>
      <c r="F237" s="25"/>
      <c r="G237" s="25"/>
      <c r="H237" s="25"/>
      <c r="I237" s="25"/>
      <c r="J237" s="23"/>
    </row>
    <row r="238" spans="1:10" ht="12.75">
      <c r="A238" s="24"/>
      <c r="B238" s="25"/>
      <c r="C238" s="25"/>
      <c r="D238" s="25"/>
      <c r="E238" s="25"/>
      <c r="F238" s="25"/>
      <c r="G238" s="25"/>
      <c r="H238" s="25"/>
      <c r="I238" s="25"/>
      <c r="J238" s="23"/>
    </row>
    <row r="239" spans="1:10" ht="12.75">
      <c r="A239" s="24"/>
      <c r="B239" s="25"/>
      <c r="C239" s="25"/>
      <c r="D239" s="25"/>
      <c r="E239" s="25"/>
      <c r="F239" s="25"/>
      <c r="G239" s="25"/>
      <c r="H239" s="25"/>
      <c r="I239" s="25"/>
      <c r="J239" s="23"/>
    </row>
    <row r="240" spans="1:10" ht="12.75">
      <c r="A240" s="24"/>
      <c r="B240" s="25"/>
      <c r="C240" s="25"/>
      <c r="D240" s="25"/>
      <c r="E240" s="25"/>
      <c r="F240" s="25"/>
      <c r="G240" s="25"/>
      <c r="H240" s="25"/>
      <c r="I240" s="25"/>
      <c r="J240" s="23"/>
    </row>
    <row r="241" spans="1:10" ht="12.75">
      <c r="A241" s="24"/>
      <c r="B241" s="25"/>
      <c r="C241" s="25"/>
      <c r="D241" s="25"/>
      <c r="E241" s="25"/>
      <c r="F241" s="25"/>
      <c r="G241" s="25"/>
      <c r="H241" s="25"/>
      <c r="I241" s="25"/>
      <c r="J241" s="23"/>
    </row>
    <row r="242" spans="1:10" ht="12.75">
      <c r="A242" s="24"/>
      <c r="B242" s="25"/>
      <c r="C242" s="25"/>
      <c r="D242" s="25"/>
      <c r="E242" s="25"/>
      <c r="F242" s="25"/>
      <c r="G242" s="25"/>
      <c r="H242" s="25"/>
      <c r="I242" s="25"/>
      <c r="J242" s="23"/>
    </row>
    <row r="243" spans="1:10" ht="12.75">
      <c r="A243" s="24"/>
      <c r="B243" s="25"/>
      <c r="C243" s="25"/>
      <c r="D243" s="25"/>
      <c r="E243" s="25"/>
      <c r="F243" s="25"/>
      <c r="G243" s="25"/>
      <c r="H243" s="25"/>
      <c r="I243" s="25"/>
      <c r="J243" s="23"/>
    </row>
    <row r="244" spans="1:10" ht="12.75">
      <c r="A244" s="24"/>
      <c r="B244" s="25"/>
      <c r="C244" s="25"/>
      <c r="D244" s="25"/>
      <c r="E244" s="25"/>
      <c r="F244" s="25"/>
      <c r="G244" s="25"/>
      <c r="H244" s="25"/>
      <c r="I244" s="25"/>
      <c r="J244" s="23"/>
    </row>
    <row r="245" spans="1:10" ht="12.75">
      <c r="A245" s="24"/>
      <c r="B245" s="25"/>
      <c r="C245" s="25"/>
      <c r="D245" s="25"/>
      <c r="E245" s="25"/>
      <c r="F245" s="25"/>
      <c r="G245" s="25"/>
      <c r="H245" s="25"/>
      <c r="I245" s="25"/>
      <c r="J245" s="23"/>
    </row>
    <row r="246" spans="1:10" ht="12.75">
      <c r="A246" s="24"/>
      <c r="B246" s="25"/>
      <c r="C246" s="25"/>
      <c r="D246" s="25"/>
      <c r="E246" s="25"/>
      <c r="F246" s="25"/>
      <c r="G246" s="25"/>
      <c r="H246" s="25"/>
      <c r="I246" s="25"/>
      <c r="J246" s="23"/>
    </row>
    <row r="247" spans="1:10" ht="12.75">
      <c r="A247" s="24"/>
      <c r="B247" s="25"/>
      <c r="C247" s="25"/>
      <c r="D247" s="25"/>
      <c r="E247" s="25"/>
      <c r="F247" s="25"/>
      <c r="G247" s="25"/>
      <c r="H247" s="25"/>
      <c r="I247" s="25"/>
      <c r="J247" s="23"/>
    </row>
    <row r="248" spans="1:10" ht="12.75">
      <c r="A248" s="24"/>
      <c r="B248" s="25"/>
      <c r="C248" s="25"/>
      <c r="D248" s="25"/>
      <c r="E248" s="25"/>
      <c r="F248" s="25"/>
      <c r="G248" s="25"/>
      <c r="H248" s="25"/>
      <c r="I248" s="25"/>
      <c r="J248" s="23"/>
    </row>
    <row r="249" spans="1:10" ht="12.75">
      <c r="A249" s="24"/>
      <c r="B249" s="25"/>
      <c r="C249" s="25"/>
      <c r="D249" s="25"/>
      <c r="E249" s="25"/>
      <c r="F249" s="25"/>
      <c r="G249" s="25"/>
      <c r="H249" s="25"/>
      <c r="I249" s="25"/>
      <c r="J249" s="23"/>
    </row>
    <row r="250" spans="1:10" ht="12.75">
      <c r="A250" s="24"/>
      <c r="B250" s="25"/>
      <c r="C250" s="25"/>
      <c r="D250" s="25"/>
      <c r="E250" s="25"/>
      <c r="F250" s="25"/>
      <c r="G250" s="25"/>
      <c r="H250" s="25"/>
      <c r="I250" s="25"/>
      <c r="J250" s="23"/>
    </row>
    <row r="251" spans="1:10" ht="12.75">
      <c r="A251" s="24"/>
      <c r="B251" s="25"/>
      <c r="C251" s="25"/>
      <c r="D251" s="25"/>
      <c r="E251" s="25"/>
      <c r="F251" s="25"/>
      <c r="G251" s="25"/>
      <c r="H251" s="25"/>
      <c r="I251" s="25"/>
      <c r="J251" s="23"/>
    </row>
    <row r="252" spans="1:10" ht="12.75">
      <c r="A252" s="24"/>
      <c r="B252" s="25"/>
      <c r="C252" s="25"/>
      <c r="D252" s="25"/>
      <c r="E252" s="25"/>
      <c r="F252" s="25"/>
      <c r="G252" s="25"/>
      <c r="H252" s="25"/>
      <c r="I252" s="25"/>
      <c r="J252" s="23"/>
    </row>
    <row r="253" spans="1:10" ht="12.75">
      <c r="A253" s="24"/>
      <c r="B253" s="25"/>
      <c r="C253" s="25"/>
      <c r="D253" s="25"/>
      <c r="E253" s="25"/>
      <c r="F253" s="25"/>
      <c r="G253" s="25"/>
      <c r="H253" s="25"/>
      <c r="I253" s="25"/>
      <c r="J253" s="23"/>
    </row>
    <row r="254" spans="1:10" ht="12.75">
      <c r="A254" s="24"/>
      <c r="B254" s="25"/>
      <c r="C254" s="25"/>
      <c r="D254" s="25"/>
      <c r="E254" s="25"/>
      <c r="F254" s="25"/>
      <c r="G254" s="25"/>
      <c r="H254" s="25"/>
      <c r="I254" s="25"/>
      <c r="J254" s="23"/>
    </row>
    <row r="255" spans="1:10" ht="12.75">
      <c r="A255" s="24"/>
      <c r="B255" s="25"/>
      <c r="C255" s="25"/>
      <c r="D255" s="25"/>
      <c r="E255" s="25"/>
      <c r="F255" s="25"/>
      <c r="G255" s="25"/>
      <c r="H255" s="25"/>
      <c r="I255" s="25"/>
      <c r="J255" s="23"/>
    </row>
    <row r="256" spans="1:10" ht="12.75">
      <c r="A256" s="24"/>
      <c r="B256" s="25"/>
      <c r="C256" s="25"/>
      <c r="D256" s="25"/>
      <c r="E256" s="25"/>
      <c r="F256" s="25"/>
      <c r="G256" s="25"/>
      <c r="H256" s="25"/>
      <c r="I256" s="25"/>
      <c r="J256" s="23"/>
    </row>
    <row r="257" spans="1:10" ht="12.75">
      <c r="A257" s="24"/>
      <c r="B257" s="25"/>
      <c r="C257" s="25"/>
      <c r="D257" s="25"/>
      <c r="E257" s="25"/>
      <c r="F257" s="25"/>
      <c r="G257" s="25"/>
      <c r="H257" s="25"/>
      <c r="I257" s="25"/>
      <c r="J257" s="23"/>
    </row>
    <row r="258" spans="1:10" ht="12.75">
      <c r="A258" s="24"/>
      <c r="B258" s="25"/>
      <c r="C258" s="25"/>
      <c r="D258" s="25"/>
      <c r="E258" s="25"/>
      <c r="F258" s="25"/>
      <c r="G258" s="25"/>
      <c r="H258" s="25"/>
      <c r="I258" s="25"/>
      <c r="J258" s="23"/>
    </row>
    <row r="259" spans="1:10" ht="12.75">
      <c r="A259" s="24"/>
      <c r="B259" s="25"/>
      <c r="C259" s="25"/>
      <c r="D259" s="25"/>
      <c r="E259" s="25"/>
      <c r="F259" s="25"/>
      <c r="G259" s="25"/>
      <c r="H259" s="25"/>
      <c r="I259" s="25"/>
      <c r="J259" s="23"/>
    </row>
    <row r="260" spans="1:10" ht="12.75">
      <c r="A260" s="24"/>
      <c r="B260" s="25"/>
      <c r="C260" s="25"/>
      <c r="D260" s="25"/>
      <c r="E260" s="25"/>
      <c r="F260" s="25"/>
      <c r="G260" s="25"/>
      <c r="H260" s="25"/>
      <c r="I260" s="25"/>
      <c r="J260" s="23"/>
    </row>
    <row r="261" spans="1:10" ht="12.75">
      <c r="A261" s="24"/>
      <c r="B261" s="25"/>
      <c r="C261" s="25"/>
      <c r="D261" s="25"/>
      <c r="E261" s="25"/>
      <c r="F261" s="25"/>
      <c r="G261" s="25"/>
      <c r="H261" s="25"/>
      <c r="I261" s="25"/>
      <c r="J261" s="23"/>
    </row>
    <row r="262" spans="1:10" ht="12.75">
      <c r="A262" s="24"/>
      <c r="B262" s="25"/>
      <c r="C262" s="25"/>
      <c r="D262" s="25"/>
      <c r="E262" s="25"/>
      <c r="F262" s="25"/>
      <c r="G262" s="25"/>
      <c r="H262" s="25"/>
      <c r="I262" s="25"/>
      <c r="J262" s="23"/>
    </row>
    <row r="263" spans="1:10" ht="12.75">
      <c r="A263" s="24"/>
      <c r="B263" s="25"/>
      <c r="C263" s="25"/>
      <c r="D263" s="25"/>
      <c r="E263" s="25"/>
      <c r="F263" s="25"/>
      <c r="G263" s="25"/>
      <c r="H263" s="25"/>
      <c r="I263" s="25"/>
      <c r="J263" s="23"/>
    </row>
    <row r="264" spans="1:10" ht="12.75">
      <c r="A264" s="24"/>
      <c r="B264" s="25"/>
      <c r="C264" s="25"/>
      <c r="D264" s="25"/>
      <c r="E264" s="25"/>
      <c r="F264" s="25"/>
      <c r="G264" s="25"/>
      <c r="H264" s="25"/>
      <c r="I264" s="25"/>
      <c r="J264" s="23"/>
    </row>
    <row r="265" spans="1:10" ht="12.75">
      <c r="A265" s="24"/>
      <c r="B265" s="25"/>
      <c r="C265" s="25"/>
      <c r="D265" s="25"/>
      <c r="E265" s="25"/>
      <c r="F265" s="25"/>
      <c r="G265" s="25"/>
      <c r="H265" s="25"/>
      <c r="I265" s="25"/>
      <c r="J265" s="23"/>
    </row>
    <row r="266" spans="1:10" ht="12.75">
      <c r="A266" s="24"/>
      <c r="B266" s="25"/>
      <c r="C266" s="25"/>
      <c r="D266" s="25"/>
      <c r="E266" s="25"/>
      <c r="F266" s="25"/>
      <c r="G266" s="25"/>
      <c r="H266" s="25"/>
      <c r="I266" s="25"/>
      <c r="J266" s="23"/>
    </row>
    <row r="267" spans="1:10" ht="12.75">
      <c r="A267" s="24"/>
      <c r="B267" s="25"/>
      <c r="C267" s="25"/>
      <c r="D267" s="25"/>
      <c r="E267" s="25"/>
      <c r="F267" s="25"/>
      <c r="G267" s="25"/>
      <c r="H267" s="25"/>
      <c r="I267" s="25"/>
      <c r="J267" s="23"/>
    </row>
    <row r="268" spans="1:10" ht="12.75">
      <c r="A268" s="24"/>
      <c r="B268" s="25"/>
      <c r="C268" s="25"/>
      <c r="D268" s="25"/>
      <c r="E268" s="25"/>
      <c r="F268" s="25"/>
      <c r="G268" s="25"/>
      <c r="H268" s="25"/>
      <c r="I268" s="25"/>
      <c r="J268" s="23"/>
    </row>
    <row r="269" spans="1:10" ht="12.75">
      <c r="A269" s="24"/>
      <c r="B269" s="25"/>
      <c r="C269" s="25"/>
      <c r="D269" s="25"/>
      <c r="E269" s="25"/>
      <c r="F269" s="25"/>
      <c r="G269" s="25"/>
      <c r="H269" s="25"/>
      <c r="I269" s="25"/>
      <c r="J269" s="23"/>
    </row>
    <row r="270" spans="1:10" ht="12.75">
      <c r="A270" s="24"/>
      <c r="B270" s="25"/>
      <c r="C270" s="25"/>
      <c r="D270" s="25"/>
      <c r="E270" s="25"/>
      <c r="F270" s="25"/>
      <c r="G270" s="25"/>
      <c r="H270" s="25"/>
      <c r="I270" s="25"/>
      <c r="J270" s="23"/>
    </row>
    <row r="271" spans="1:10" ht="12.75">
      <c r="A271" s="24"/>
      <c r="B271" s="25"/>
      <c r="C271" s="25"/>
      <c r="D271" s="25"/>
      <c r="E271" s="25"/>
      <c r="F271" s="25"/>
      <c r="G271" s="25"/>
      <c r="H271" s="25"/>
      <c r="I271" s="25"/>
      <c r="J271" s="23"/>
    </row>
    <row r="272" spans="1:10" ht="12.75">
      <c r="A272" s="24"/>
      <c r="B272" s="25"/>
      <c r="C272" s="25"/>
      <c r="D272" s="25"/>
      <c r="E272" s="25"/>
      <c r="F272" s="25"/>
      <c r="G272" s="25"/>
      <c r="H272" s="25"/>
      <c r="I272" s="25"/>
      <c r="J272" s="23"/>
    </row>
    <row r="273" spans="1:10" ht="12.75">
      <c r="A273" s="24"/>
      <c r="B273" s="25"/>
      <c r="C273" s="25"/>
      <c r="D273" s="25"/>
      <c r="E273" s="25"/>
      <c r="F273" s="25"/>
      <c r="G273" s="25"/>
      <c r="H273" s="25"/>
      <c r="I273" s="25"/>
      <c r="J273" s="23"/>
    </row>
    <row r="274" spans="1:10" ht="12.75">
      <c r="A274" s="24"/>
      <c r="B274" s="25"/>
      <c r="C274" s="25"/>
      <c r="D274" s="25"/>
      <c r="E274" s="25"/>
      <c r="F274" s="25"/>
      <c r="G274" s="25"/>
      <c r="H274" s="25"/>
      <c r="I274" s="25"/>
      <c r="J274" s="23"/>
    </row>
    <row r="275" spans="1:10" ht="12.75">
      <c r="A275" s="24"/>
      <c r="B275" s="25"/>
      <c r="C275" s="25"/>
      <c r="D275" s="25"/>
      <c r="E275" s="25"/>
      <c r="F275" s="25"/>
      <c r="G275" s="25"/>
      <c r="H275" s="25"/>
      <c r="I275" s="25"/>
      <c r="J275" s="23"/>
    </row>
    <row r="276" spans="1:10" ht="12.75">
      <c r="A276" s="24"/>
      <c r="B276" s="25"/>
      <c r="C276" s="25"/>
      <c r="D276" s="25"/>
      <c r="E276" s="25"/>
      <c r="F276" s="25"/>
      <c r="G276" s="25"/>
      <c r="H276" s="25"/>
      <c r="I276" s="25"/>
      <c r="J276" s="23"/>
    </row>
    <row r="277" spans="1:10" ht="12.75">
      <c r="A277" s="24"/>
      <c r="B277" s="25"/>
      <c r="C277" s="25"/>
      <c r="D277" s="25"/>
      <c r="E277" s="25"/>
      <c r="F277" s="25"/>
      <c r="G277" s="25"/>
      <c r="H277" s="25"/>
      <c r="I277" s="25"/>
      <c r="J277" s="23"/>
    </row>
    <row r="278" spans="1:10" ht="12.75">
      <c r="A278" s="24"/>
      <c r="B278" s="25"/>
      <c r="C278" s="25"/>
      <c r="D278" s="25"/>
      <c r="E278" s="25"/>
      <c r="F278" s="25"/>
      <c r="G278" s="25"/>
      <c r="H278" s="25"/>
      <c r="I278" s="25"/>
      <c r="J278" s="23"/>
    </row>
    <row r="279" spans="1:10" ht="12.75">
      <c r="A279" s="24"/>
      <c r="B279" s="25"/>
      <c r="C279" s="25"/>
      <c r="D279" s="25"/>
      <c r="E279" s="25"/>
      <c r="F279" s="25"/>
      <c r="G279" s="25"/>
      <c r="H279" s="25"/>
      <c r="I279" s="25"/>
      <c r="J279" s="23"/>
    </row>
    <row r="280" spans="1:10" ht="12.75">
      <c r="A280" s="24"/>
      <c r="B280" s="25"/>
      <c r="C280" s="25"/>
      <c r="D280" s="25"/>
      <c r="E280" s="25"/>
      <c r="F280" s="25"/>
      <c r="G280" s="25"/>
      <c r="H280" s="25"/>
      <c r="I280" s="25"/>
      <c r="J280" s="23"/>
    </row>
    <row r="281" spans="1:10" ht="12.75">
      <c r="A281" s="24"/>
      <c r="B281" s="25"/>
      <c r="C281" s="25"/>
      <c r="D281" s="25"/>
      <c r="E281" s="25"/>
      <c r="F281" s="25"/>
      <c r="G281" s="25"/>
      <c r="H281" s="25"/>
      <c r="I281" s="25"/>
      <c r="J281" s="23"/>
    </row>
    <row r="282" spans="1:10" ht="12.75">
      <c r="A282" s="24"/>
      <c r="B282" s="25"/>
      <c r="C282" s="25"/>
      <c r="D282" s="25"/>
      <c r="E282" s="25"/>
      <c r="F282" s="25"/>
      <c r="G282" s="25"/>
      <c r="H282" s="25"/>
      <c r="I282" s="25"/>
      <c r="J282" s="23"/>
    </row>
    <row r="283" spans="1:10" ht="12.75">
      <c r="A283" s="24"/>
      <c r="B283" s="25"/>
      <c r="C283" s="25"/>
      <c r="D283" s="25"/>
      <c r="E283" s="25"/>
      <c r="F283" s="25"/>
      <c r="G283" s="25"/>
      <c r="H283" s="25"/>
      <c r="I283" s="25"/>
      <c r="J283" s="23"/>
    </row>
    <row r="284" spans="1:10" ht="12.75">
      <c r="A284" s="24"/>
      <c r="B284" s="25"/>
      <c r="C284" s="25"/>
      <c r="D284" s="25"/>
      <c r="E284" s="25"/>
      <c r="F284" s="25"/>
      <c r="G284" s="25"/>
      <c r="H284" s="25"/>
      <c r="I284" s="25"/>
      <c r="J284" s="23"/>
    </row>
    <row r="285" spans="1:10" ht="12.75">
      <c r="A285" s="24"/>
      <c r="B285" s="25"/>
      <c r="C285" s="25"/>
      <c r="D285" s="25"/>
      <c r="E285" s="25"/>
      <c r="F285" s="25"/>
      <c r="G285" s="25"/>
      <c r="H285" s="25"/>
      <c r="I285" s="25"/>
      <c r="J285" s="23"/>
    </row>
    <row r="286" spans="1:10" ht="12.75">
      <c r="A286" s="24"/>
      <c r="B286" s="25"/>
      <c r="C286" s="25"/>
      <c r="D286" s="25"/>
      <c r="E286" s="25"/>
      <c r="F286" s="25"/>
      <c r="G286" s="25"/>
      <c r="H286" s="25"/>
      <c r="I286" s="25"/>
      <c r="J286" s="23"/>
    </row>
    <row r="287" spans="1:10" ht="12.75">
      <c r="A287" s="24"/>
      <c r="B287" s="25"/>
      <c r="C287" s="25"/>
      <c r="D287" s="25"/>
      <c r="E287" s="25"/>
      <c r="F287" s="25"/>
      <c r="G287" s="25"/>
      <c r="H287" s="25"/>
      <c r="I287" s="25"/>
      <c r="J287" s="23"/>
    </row>
    <row r="288" spans="1:10" ht="12.75">
      <c r="A288" s="24"/>
      <c r="B288" s="25"/>
      <c r="C288" s="25"/>
      <c r="D288" s="25"/>
      <c r="E288" s="25"/>
      <c r="F288" s="25"/>
      <c r="G288" s="25"/>
      <c r="H288" s="25"/>
      <c r="I288" s="25"/>
      <c r="J288" s="23"/>
    </row>
    <row r="289" spans="1:10" ht="12.75">
      <c r="A289" s="24"/>
      <c r="B289" s="25"/>
      <c r="C289" s="25"/>
      <c r="D289" s="25"/>
      <c r="E289" s="25"/>
      <c r="F289" s="25"/>
      <c r="G289" s="25"/>
      <c r="H289" s="25"/>
      <c r="I289" s="25"/>
      <c r="J289" s="23"/>
    </row>
    <row r="290" spans="1:10" ht="12.75">
      <c r="A290" s="24"/>
      <c r="B290" s="25"/>
      <c r="C290" s="25"/>
      <c r="D290" s="25"/>
      <c r="E290" s="25"/>
      <c r="F290" s="25"/>
      <c r="G290" s="25"/>
      <c r="H290" s="25"/>
      <c r="I290" s="25"/>
      <c r="J290" s="23"/>
    </row>
    <row r="291" spans="1:10" ht="12.75">
      <c r="A291" s="24"/>
      <c r="B291" s="25"/>
      <c r="C291" s="25"/>
      <c r="D291" s="25"/>
      <c r="E291" s="25"/>
      <c r="F291" s="25"/>
      <c r="G291" s="25"/>
      <c r="H291" s="25"/>
      <c r="I291" s="25"/>
      <c r="J291" s="23"/>
    </row>
    <row r="292" spans="1:10" ht="12.75">
      <c r="A292" s="24"/>
      <c r="B292" s="25"/>
      <c r="C292" s="25"/>
      <c r="D292" s="25"/>
      <c r="E292" s="25"/>
      <c r="F292" s="25"/>
      <c r="G292" s="25"/>
      <c r="H292" s="25"/>
      <c r="I292" s="25"/>
      <c r="J292" s="23"/>
    </row>
    <row r="293" spans="1:10" ht="12.75">
      <c r="A293" s="24"/>
      <c r="B293" s="25"/>
      <c r="C293" s="25"/>
      <c r="D293" s="25"/>
      <c r="E293" s="25"/>
      <c r="F293" s="25"/>
      <c r="G293" s="25"/>
      <c r="H293" s="25"/>
      <c r="I293" s="25"/>
      <c r="J293" s="23"/>
    </row>
    <row r="294" spans="1:10" ht="12.75">
      <c r="A294" s="24"/>
      <c r="B294" s="25"/>
      <c r="C294" s="25"/>
      <c r="D294" s="25"/>
      <c r="E294" s="25"/>
      <c r="F294" s="25"/>
      <c r="G294" s="25"/>
      <c r="H294" s="25"/>
      <c r="I294" s="25"/>
      <c r="J294" s="23"/>
    </row>
    <row r="295" spans="1:10" ht="12.75">
      <c r="A295" s="24"/>
      <c r="B295" s="25"/>
      <c r="C295" s="25"/>
      <c r="D295" s="25"/>
      <c r="E295" s="25"/>
      <c r="F295" s="25"/>
      <c r="G295" s="25"/>
      <c r="H295" s="25"/>
      <c r="I295" s="25"/>
      <c r="J295" s="23"/>
    </row>
    <row r="296" spans="1:10" ht="12.75">
      <c r="A296" s="24"/>
      <c r="B296" s="25"/>
      <c r="C296" s="25"/>
      <c r="D296" s="25"/>
      <c r="E296" s="25"/>
      <c r="F296" s="25"/>
      <c r="G296" s="25"/>
      <c r="H296" s="25"/>
      <c r="I296" s="25"/>
      <c r="J296" s="23"/>
    </row>
    <row r="297" spans="1:10" ht="12.75">
      <c r="A297" s="24"/>
      <c r="B297" s="25"/>
      <c r="C297" s="25"/>
      <c r="D297" s="25"/>
      <c r="E297" s="25"/>
      <c r="F297" s="25"/>
      <c r="G297" s="25"/>
      <c r="H297" s="25"/>
      <c r="I297" s="25"/>
      <c r="J297" s="23"/>
    </row>
    <row r="298" spans="1:10" ht="12.75">
      <c r="A298" s="24"/>
      <c r="B298" s="25"/>
      <c r="C298" s="25"/>
      <c r="D298" s="25"/>
      <c r="E298" s="25"/>
      <c r="F298" s="25"/>
      <c r="G298" s="25"/>
      <c r="H298" s="25"/>
      <c r="I298" s="25"/>
      <c r="J298" s="23"/>
    </row>
    <row r="299" spans="1:10" ht="12.75">
      <c r="A299" s="24"/>
      <c r="B299" s="25"/>
      <c r="C299" s="25"/>
      <c r="D299" s="25"/>
      <c r="E299" s="25"/>
      <c r="F299" s="25"/>
      <c r="G299" s="25"/>
      <c r="H299" s="25"/>
      <c r="I299" s="25"/>
      <c r="J299" s="23"/>
    </row>
    <row r="300" spans="1:10" ht="12.75">
      <c r="A300" s="24"/>
      <c r="B300" s="25"/>
      <c r="C300" s="25"/>
      <c r="D300" s="25"/>
      <c r="E300" s="25"/>
      <c r="F300" s="25"/>
      <c r="G300" s="25"/>
      <c r="H300" s="25"/>
      <c r="I300" s="25"/>
      <c r="J300" s="23"/>
    </row>
    <row r="301" spans="1:10" ht="12.75">
      <c r="A301" s="24"/>
      <c r="B301" s="25"/>
      <c r="C301" s="25"/>
      <c r="D301" s="25"/>
      <c r="E301" s="25"/>
      <c r="F301" s="25"/>
      <c r="G301" s="25"/>
      <c r="H301" s="25"/>
      <c r="I301" s="25"/>
      <c r="J301" s="23"/>
    </row>
    <row r="302" spans="1:10" ht="12.75">
      <c r="A302" s="24"/>
      <c r="B302" s="25"/>
      <c r="C302" s="25"/>
      <c r="D302" s="25"/>
      <c r="E302" s="25"/>
      <c r="F302" s="25"/>
      <c r="G302" s="25"/>
      <c r="H302" s="25"/>
      <c r="I302" s="25"/>
      <c r="J302" s="23"/>
    </row>
    <row r="303" spans="1:10" ht="12.75">
      <c r="A303" s="24"/>
      <c r="B303" s="25"/>
      <c r="C303" s="25"/>
      <c r="D303" s="25"/>
      <c r="E303" s="25"/>
      <c r="F303" s="25"/>
      <c r="G303" s="25"/>
      <c r="H303" s="25"/>
      <c r="I303" s="25"/>
      <c r="J303" s="23"/>
    </row>
    <row r="304" spans="1:10" ht="12.75">
      <c r="A304" s="24"/>
      <c r="B304" s="25"/>
      <c r="C304" s="25"/>
      <c r="D304" s="25"/>
      <c r="E304" s="25"/>
      <c r="F304" s="25"/>
      <c r="G304" s="25"/>
      <c r="H304" s="25"/>
      <c r="I304" s="25"/>
      <c r="J304" s="23"/>
    </row>
    <row r="305" spans="1:10" ht="12.75">
      <c r="A305" s="24"/>
      <c r="B305" s="25"/>
      <c r="C305" s="25"/>
      <c r="D305" s="25"/>
      <c r="E305" s="25"/>
      <c r="F305" s="25"/>
      <c r="G305" s="25"/>
      <c r="H305" s="25"/>
      <c r="I305" s="25"/>
      <c r="J305" s="23"/>
    </row>
    <row r="306" spans="1:10" ht="12.75">
      <c r="A306" s="24"/>
      <c r="B306" s="25"/>
      <c r="C306" s="25"/>
      <c r="D306" s="25"/>
      <c r="E306" s="25"/>
      <c r="F306" s="25"/>
      <c r="G306" s="25"/>
      <c r="H306" s="25"/>
      <c r="I306" s="25"/>
      <c r="J306" s="23"/>
    </row>
    <row r="307" spans="1:10" ht="12.75">
      <c r="A307" s="24"/>
      <c r="B307" s="25"/>
      <c r="C307" s="25"/>
      <c r="D307" s="25"/>
      <c r="E307" s="25"/>
      <c r="F307" s="25"/>
      <c r="G307" s="25"/>
      <c r="H307" s="25"/>
      <c r="I307" s="25"/>
      <c r="J307" s="23"/>
    </row>
    <row r="308" spans="1:10" ht="12.75">
      <c r="A308" s="24"/>
      <c r="B308" s="25"/>
      <c r="C308" s="25"/>
      <c r="D308" s="25"/>
      <c r="E308" s="25"/>
      <c r="F308" s="25"/>
      <c r="G308" s="25"/>
      <c r="H308" s="25"/>
      <c r="I308" s="25"/>
      <c r="J308" s="23"/>
    </row>
    <row r="309" spans="1:10" ht="12.75">
      <c r="A309" s="24"/>
      <c r="B309" s="25"/>
      <c r="C309" s="25"/>
      <c r="D309" s="25"/>
      <c r="E309" s="25"/>
      <c r="F309" s="25"/>
      <c r="G309" s="25"/>
      <c r="H309" s="25"/>
      <c r="I309" s="25"/>
      <c r="J309" s="23"/>
    </row>
    <row r="310" spans="1:10" ht="12.75">
      <c r="A310" s="24"/>
      <c r="B310" s="25"/>
      <c r="C310" s="25"/>
      <c r="D310" s="25"/>
      <c r="E310" s="25"/>
      <c r="F310" s="25"/>
      <c r="G310" s="25"/>
      <c r="H310" s="25"/>
      <c r="I310" s="25"/>
      <c r="J310" s="23"/>
    </row>
    <row r="311" spans="1:10" ht="12.75">
      <c r="A311" s="24"/>
      <c r="B311" s="25"/>
      <c r="C311" s="25"/>
      <c r="D311" s="25"/>
      <c r="E311" s="25"/>
      <c r="F311" s="25"/>
      <c r="G311" s="25"/>
      <c r="H311" s="25"/>
      <c r="I311" s="25"/>
      <c r="J311" s="23"/>
    </row>
    <row r="312" spans="1:10" ht="12.75">
      <c r="A312" s="24"/>
      <c r="B312" s="25"/>
      <c r="C312" s="25"/>
      <c r="D312" s="25"/>
      <c r="E312" s="25"/>
      <c r="F312" s="25"/>
      <c r="G312" s="25"/>
      <c r="H312" s="25"/>
      <c r="I312" s="25"/>
      <c r="J312" s="23"/>
    </row>
    <row r="313" spans="1:10" ht="12.75">
      <c r="A313" s="24"/>
      <c r="B313" s="25"/>
      <c r="C313" s="25"/>
      <c r="D313" s="25"/>
      <c r="E313" s="25"/>
      <c r="F313" s="25"/>
      <c r="G313" s="25"/>
      <c r="H313" s="25"/>
      <c r="I313" s="25"/>
      <c r="J313" s="23"/>
    </row>
    <row r="314" spans="1:10" ht="12.75">
      <c r="A314" s="24"/>
      <c r="B314" s="25"/>
      <c r="C314" s="25"/>
      <c r="D314" s="25"/>
      <c r="E314" s="25"/>
      <c r="F314" s="25"/>
      <c r="G314" s="25"/>
      <c r="H314" s="25"/>
      <c r="I314" s="25"/>
      <c r="J314" s="23"/>
    </row>
    <row r="315" spans="1:10" ht="12.75">
      <c r="A315" s="24"/>
      <c r="B315" s="25"/>
      <c r="C315" s="25"/>
      <c r="D315" s="25"/>
      <c r="E315" s="25"/>
      <c r="F315" s="25"/>
      <c r="G315" s="25"/>
      <c r="H315" s="25"/>
      <c r="I315" s="25"/>
      <c r="J315" s="23"/>
    </row>
    <row r="316" spans="1:10" ht="12.75">
      <c r="A316" s="24"/>
      <c r="B316" s="25"/>
      <c r="C316" s="25"/>
      <c r="D316" s="25"/>
      <c r="E316" s="25"/>
      <c r="F316" s="25"/>
      <c r="G316" s="25"/>
      <c r="H316" s="25"/>
      <c r="I316" s="25"/>
      <c r="J316" s="23"/>
    </row>
    <row r="317" spans="1:10" ht="12.75">
      <c r="A317" s="24"/>
      <c r="B317" s="25"/>
      <c r="C317" s="25"/>
      <c r="D317" s="25"/>
      <c r="E317" s="25"/>
      <c r="F317" s="25"/>
      <c r="G317" s="25"/>
      <c r="H317" s="25"/>
      <c r="I317" s="25"/>
      <c r="J317" s="23"/>
    </row>
    <row r="318" spans="1:10" ht="12.75">
      <c r="A318" s="24"/>
      <c r="B318" s="25"/>
      <c r="C318" s="25"/>
      <c r="D318" s="25"/>
      <c r="E318" s="25"/>
      <c r="F318" s="25"/>
      <c r="G318" s="25"/>
      <c r="H318" s="25"/>
      <c r="I318" s="25"/>
      <c r="J318" s="23"/>
    </row>
    <row r="319" spans="1:10" ht="12.75">
      <c r="A319" s="24"/>
      <c r="B319" s="25"/>
      <c r="C319" s="25"/>
      <c r="D319" s="25"/>
      <c r="E319" s="25"/>
      <c r="F319" s="25"/>
      <c r="G319" s="25"/>
      <c r="H319" s="25"/>
      <c r="I319" s="25"/>
      <c r="J319" s="23"/>
    </row>
    <row r="320" spans="1:10" ht="12.75">
      <c r="A320" s="24"/>
      <c r="B320" s="25"/>
      <c r="C320" s="25"/>
      <c r="D320" s="25"/>
      <c r="E320" s="25"/>
      <c r="F320" s="25"/>
      <c r="G320" s="25"/>
      <c r="H320" s="25"/>
      <c r="I320" s="25"/>
      <c r="J320" s="23"/>
    </row>
    <row r="321" spans="1:10" ht="12.75">
      <c r="A321" s="24"/>
      <c r="B321" s="25"/>
      <c r="C321" s="25"/>
      <c r="D321" s="25"/>
      <c r="E321" s="25"/>
      <c r="F321" s="25"/>
      <c r="G321" s="25"/>
      <c r="H321" s="25"/>
      <c r="I321" s="25"/>
      <c r="J321" s="23"/>
    </row>
    <row r="322" spans="1:10" ht="12.75">
      <c r="A322" s="24"/>
      <c r="B322" s="25"/>
      <c r="C322" s="25"/>
      <c r="D322" s="25"/>
      <c r="E322" s="25"/>
      <c r="F322" s="25"/>
      <c r="G322" s="25"/>
      <c r="H322" s="25"/>
      <c r="I322" s="25"/>
      <c r="J322" s="23"/>
    </row>
    <row r="323" spans="1:10" ht="12.75">
      <c r="A323" s="24"/>
      <c r="B323" s="25"/>
      <c r="C323" s="25"/>
      <c r="D323" s="25"/>
      <c r="E323" s="25"/>
      <c r="F323" s="25"/>
      <c r="G323" s="25"/>
      <c r="H323" s="25"/>
      <c r="I323" s="25"/>
      <c r="J323" s="23"/>
    </row>
    <row r="324" spans="1:10" ht="12.75">
      <c r="A324" s="24"/>
      <c r="B324" s="25"/>
      <c r="C324" s="25"/>
      <c r="D324" s="25"/>
      <c r="E324" s="25"/>
      <c r="F324" s="25"/>
      <c r="G324" s="25"/>
      <c r="H324" s="25"/>
      <c r="I324" s="25"/>
      <c r="J324" s="23"/>
    </row>
    <row r="325" spans="1:10" ht="12.75">
      <c r="A325" s="24"/>
      <c r="B325" s="25"/>
      <c r="C325" s="25"/>
      <c r="D325" s="25"/>
      <c r="E325" s="25"/>
      <c r="F325" s="25"/>
      <c r="G325" s="25"/>
      <c r="H325" s="25"/>
      <c r="I325" s="25"/>
      <c r="J325" s="23"/>
    </row>
    <row r="326" spans="1:10" ht="12.75">
      <c r="A326" s="24"/>
      <c r="B326" s="25"/>
      <c r="C326" s="25"/>
      <c r="D326" s="25"/>
      <c r="E326" s="25"/>
      <c r="F326" s="25"/>
      <c r="G326" s="25"/>
      <c r="H326" s="25"/>
      <c r="I326" s="25"/>
      <c r="J326" s="23"/>
    </row>
    <row r="327" spans="2:10" ht="12.75"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2:10" ht="12.75"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2:10" ht="12.75"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2:10" ht="12.75"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2:10" ht="12.75"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2:10" ht="12.75"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2:10" ht="12.75"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2:10" ht="12.75"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2:10" ht="12.75"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2:10" ht="12.75"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2:10" ht="12.75"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2:10" ht="12.75"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2:10" ht="12.75"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2:10" ht="12.75"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2:10" ht="12.75"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2:10" ht="12.75"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2:10" ht="12.75"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2:10" ht="12.75"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2:10" ht="12.75"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2:10" ht="12.75"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2:10" ht="12.75"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2:10" ht="12.75"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2:10" ht="12.75"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2:10" ht="12.75"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2:10" ht="12.75"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2:10" ht="12.75"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2:10" ht="12.75"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2:10" ht="12.75"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2:10" ht="12.75"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2:10" ht="12.75"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2:10" ht="12.75"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2:10" ht="12.75"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2:10" ht="12.75"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2:10" ht="12.75"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2:10" ht="12.75"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2:10" ht="12.75"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2:10" ht="12.75"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2:10" ht="12.75"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2:10" ht="12.75"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2:10" ht="12.75"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2:10" ht="12.75"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2:10" ht="12.75"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2:10" ht="12.75"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2:10" ht="12.75"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2:10" ht="12.75"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2:10" ht="12.75"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2:10" ht="12.75"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2:10" ht="12.75"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2:10" ht="12.75"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2:10" ht="12.75"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2:10" ht="12.75"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2:10" ht="12.75"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2:10" ht="12.75"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2:10" ht="12.75"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2:10" ht="12.75"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2:10" ht="12.75"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2:10" ht="12.75"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2:10" ht="12.75"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2:10" ht="12.75"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2:10" ht="12.75"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2:10" ht="12.75"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2:10" ht="12.75"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2:10" ht="12.75"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2:10" ht="12.75"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2:10" ht="12.75"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2:10" ht="12.75"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2:10" ht="12.75"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2:10" ht="12.75"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2:10" ht="12.75"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2:10" ht="12.75"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2:10" ht="12.75"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2:10" ht="12.75"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2:10" ht="12.75"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2:10" ht="12.75"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2:10" ht="12.75"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2:10" ht="12.75"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2:10" ht="12.75"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2:10" ht="12.75"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2:10" ht="12.75"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2:10" ht="12.75"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2:10" ht="12.75"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2:10" ht="12.75"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2:10" ht="12.75"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2:10" ht="12.75"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2:10" ht="12.75"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2:10" ht="12.75"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2:10" ht="12.75"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2:10" ht="12.75"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2:10" ht="12.75"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2:10" ht="12.75"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2:10" ht="12.75"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2:10" ht="12.75"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2:10" ht="12.75"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2:10" ht="12.75"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2:10" ht="12.75"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2:10" ht="12.75"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2:10" ht="12.75"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2:10" ht="12.75"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2:10" ht="12.75"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2:10" ht="12.75"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2:10" ht="12.75"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2:10" ht="12.75"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2:10" ht="12.75"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2:10" ht="12.75"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2:10" ht="12.75"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2:10" ht="12.75"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2:10" ht="12.75"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2:10" ht="12.75"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2:10" ht="12.75">
      <c r="B435" s="23"/>
      <c r="C435" s="23"/>
      <c r="D435" s="23"/>
      <c r="E435" s="23"/>
      <c r="F435" s="23"/>
      <c r="G435" s="23"/>
      <c r="H435" s="23"/>
      <c r="I435" s="23"/>
      <c r="J435" s="23"/>
    </row>
  </sheetData>
  <mergeCells count="24">
    <mergeCell ref="A4:F4"/>
    <mergeCell ref="A29:F29"/>
    <mergeCell ref="A66:I66"/>
    <mergeCell ref="A74:I74"/>
    <mergeCell ref="A21:I21"/>
    <mergeCell ref="A43:I43"/>
    <mergeCell ref="A48:I48"/>
    <mergeCell ref="A62:I62"/>
    <mergeCell ref="A121:I121"/>
    <mergeCell ref="A127:I127"/>
    <mergeCell ref="A79:I79"/>
    <mergeCell ref="A84:I84"/>
    <mergeCell ref="A88:I88"/>
    <mergeCell ref="A95:I95"/>
    <mergeCell ref="A176:I176"/>
    <mergeCell ref="A180:I180"/>
    <mergeCell ref="A188:I188"/>
    <mergeCell ref="A1:I1"/>
    <mergeCell ref="A136:I136"/>
    <mergeCell ref="A143:I143"/>
    <mergeCell ref="A158:I158"/>
    <mergeCell ref="A168:I168"/>
    <mergeCell ref="A105:I105"/>
    <mergeCell ref="A117:I1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3" horizontalDpi="600" verticalDpi="600" orientation="portrait" paperSize="8" scale="47" r:id="rId1"/>
  <rowBreaks count="2" manualBreakCount="2">
    <brk id="94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admin</cp:lastModifiedBy>
  <cp:lastPrinted>2013-09-26T05:49:50Z</cp:lastPrinted>
  <dcterms:created xsi:type="dcterms:W3CDTF">2012-01-15T12:26:16Z</dcterms:created>
  <dcterms:modified xsi:type="dcterms:W3CDTF">2013-09-26T06:02:03Z</dcterms:modified>
  <cp:category/>
  <cp:version/>
  <cp:contentType/>
  <cp:contentStatus/>
</cp:coreProperties>
</file>