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'doc1'!$A$1:$T$55</definedName>
  </definedNames>
  <calcPr fullCalcOnLoad="1"/>
</workbook>
</file>

<file path=xl/sharedStrings.xml><?xml version="1.0" encoding="utf-8"?>
<sst xmlns="http://schemas.openxmlformats.org/spreadsheetml/2006/main" count="191" uniqueCount="70">
  <si>
    <t>Wykaz przedsięwzięć do WPF</t>
  </si>
  <si>
    <t>Jednostka odpowiedzialna lub koordynująca</t>
  </si>
  <si>
    <t>Okres realizacji</t>
  </si>
  <si>
    <t>Łączne nakłady finansowe</t>
  </si>
  <si>
    <t>Limit 2013</t>
  </si>
  <si>
    <t>Limit 2014</t>
  </si>
  <si>
    <t>od</t>
  </si>
  <si>
    <t>do</t>
  </si>
  <si>
    <t>Wydatki na przedsięwzięcia-ogółem (1.1+1.2+1.3)</t>
  </si>
  <si>
    <t>- wydatki bieżące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</si>
  <si>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</si>
  <si>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</si>
  <si>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Aktywny i twórczy senior</t>
  </si>
  <si>
    <t>OŚRODEK POMOCY SPOŁECZNEJ</t>
  </si>
  <si>
    <t>2012</t>
  </si>
  <si>
    <t>2013</t>
  </si>
  <si>
    <t>0,00</t>
  </si>
  <si>
    <t>Centrum Integracji Społecznej - nowe szanse i możliwości</t>
  </si>
  <si>
    <t>CENTRUM INTEGRACJI SPOŁECZNEJ</t>
  </si>
  <si>
    <t>2015</t>
  </si>
  <si>
    <t xml:space="preserve">Dojrzały Profesjonalizm </t>
  </si>
  <si>
    <t>POWIATOWY URZĄD PRACY</t>
  </si>
  <si>
    <t>2014</t>
  </si>
  <si>
    <t>Indywidualizacja nauczania w świętochłowickich szkołach podstawowych w klasach I-III</t>
  </si>
  <si>
    <t>URZĄD MIEJSKI</t>
  </si>
  <si>
    <t>2011</t>
  </si>
  <si>
    <t>Innowacyjne wsparcie dla ciebie</t>
  </si>
  <si>
    <t>Kierunek - praca</t>
  </si>
  <si>
    <t>Mam zawód - mam pracę w regionie</t>
  </si>
  <si>
    <t>Mamo - pomożemy ci wrócić do pracy (rozdział 85305)</t>
  </si>
  <si>
    <t>ZESPÓŁ OPIEKI NAD DZIEĆMI W WIEKU DO LAT 3</t>
  </si>
  <si>
    <t>Limit 2015</t>
  </si>
  <si>
    <t>Limit 2016</t>
  </si>
  <si>
    <t>Limit 2017</t>
  </si>
  <si>
    <t>Limit 2018</t>
  </si>
  <si>
    <t>Limit zobowiązań</t>
  </si>
  <si>
    <t>Mamo - pomożemy ci wrócić do pracy (rozdział 85306)</t>
  </si>
  <si>
    <t>Program :Kompas" kompleksowy program przeciwdziałania wykluczeniu społecznemu</t>
  </si>
  <si>
    <t>2008</t>
  </si>
  <si>
    <t>Stawiamy na jakość IV</t>
  </si>
  <si>
    <t>Świętochłowice. Bliżej niż myślisz. Promocja terenów inwestycyjnych miasta</t>
  </si>
  <si>
    <t>Obsługa komunikacyjna terenów przemysłowych w Świętochłowicach usytuowanych po połud. stronie DTŚ w rej stawu Marcina</t>
  </si>
  <si>
    <t>Obsługa komunikacyjna terenów przemysłowych w Świętochłowicach usytuowanych w rejonie ul. Zielonej w dzielnicy Zgoda</t>
  </si>
  <si>
    <t>Oczyszczanie i zabezpieczenie przed wtórną degradacją stawu Kalina oraz terenów przyległych</t>
  </si>
  <si>
    <t>Remont i przebudowa budynku przy ul. Polaka 1 z dostosowaniem dla potrzeb Muzeum Miejskiego</t>
  </si>
  <si>
    <t>Rewaloryzacja infrastruktury OSiR Skałka w Świętochłowicach jako miejsca rekreacji i wypoczynku</t>
  </si>
  <si>
    <t>Rewitalizacja kapieliska miejskiego w technologii naturalnego stawu, na bazie nieużytkowanego basenu na terenie OSiR Skałka - etap I</t>
  </si>
  <si>
    <t>Śląska Karta Usług Publicznych</t>
  </si>
  <si>
    <t>2010</t>
  </si>
  <si>
    <t>2018</t>
  </si>
  <si>
    <t>Wykonanie sieci szerokopasmowej dla Miasta Świętochłowice</t>
  </si>
  <si>
    <t>Wydatki na programy, projekty lub zadania związane z umowami partnerstwa publiczno-prywatnego, z tego:</t>
  </si>
  <si>
    <t>Wydatki na programy, projekty lub zadania pozostałe (inne niż wymienione w pkt 1.1 i 1.2),z tego</t>
  </si>
  <si>
    <t>Budowa targowiska miejskiego przy ul. Dworcowej w Świętochłowicach</t>
  </si>
  <si>
    <t>Przebudowa budynku po szkole podstawowej Nr 4 przy ul. Szkolnej na budynek mieszkalny</t>
  </si>
  <si>
    <t xml:space="preserve">Przebudowa ul. Brzozowej - </t>
  </si>
  <si>
    <t>Przebudowa ul. Kubiny</t>
  </si>
  <si>
    <t>Przebudowa ul.Chorzowskiej na odc.pl.Słowiański do skrzyżowanie z ul. Bukowego II etap</t>
  </si>
  <si>
    <t>Zadania inwestycyjne w tym: wykonanaie projektów budowlano-wykonawczych i budowa miejsc parkingowych na terenie miasta</t>
  </si>
  <si>
    <t>Zakład Aktywności Zawodowej (WIiR)</t>
  </si>
  <si>
    <t>Dobudowa dźwigu dla niepełnosprawnych do budynku Urzędu Miejskiego przy ul. Katowicakiej 54 w Świętochlowicach</t>
  </si>
  <si>
    <t>Promocja Integracji Społecznej</t>
  </si>
  <si>
    <t>Zaprojektowanie i wykonanie stałej ekspozycji Muzeum Powstań Śląskich w Świętochłowicach</t>
  </si>
  <si>
    <t xml:space="preserve">Utrzymanie czystości i porządku w mieście oraz odbiór i zagospodarowanie odpadów komunalnych z terenu miasta Świętochłowice </t>
  </si>
  <si>
    <t>Kierunek Przedsiębiorczość</t>
  </si>
  <si>
    <t>Zintegrowane podejscie do problemów obszarów funkcjonalych na przykladzie Chorzowa, Rudy Śląskiej i Świętochłowic"</t>
  </si>
  <si>
    <t>Uczenie się przez całe życie "Leonardo da Vinci - Trace2"</t>
  </si>
  <si>
    <t>Rewitalizacja i adaptacja na cele kulturalne zabytkowych wież wyciągowych dawnej kopalni "Polska" w Świętochłowicach przy ul. Wojska Polskiego</t>
  </si>
  <si>
    <t>2016</t>
  </si>
  <si>
    <t>Załącznik do Uchwały Nr XL/443/13                     Rady Miejskiej w Świętochłowicach z dnia 30.10.2013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</si>
</sst>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9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6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PageLayoutView="0" workbookViewId="0" topLeftCell="A1">
      <selection activeCell="A1" sqref="A1:P1"/>
    </sheetView>
  </sheetViews>
  <sheetFormatPr defaultColWidth="9.33203125" defaultRowHeight="12.75"/>
  <cols>
    <col min="1" max="2" width="0.4921875" style="0" customWidth="1"/>
    <col min="3" max="3" width="2.5" style="0" customWidth="1"/>
    <col min="4" max="4" width="10.16015625" style="0" customWidth="1"/>
    <col min="5" max="5" width="2.5" style="0" customWidth="1"/>
    <col min="6" max="6" width="3.66015625" style="0" customWidth="1"/>
    <col min="7" max="7" width="10.16015625" style="0" customWidth="1"/>
    <col min="8" max="8" width="10.5" style="0" customWidth="1"/>
    <col min="9" max="9" width="7.66015625" style="0" customWidth="1"/>
    <col min="10" max="10" width="9.83203125" style="0" customWidth="1"/>
    <col min="11" max="12" width="7.16015625" style="0" customWidth="1"/>
    <col min="13" max="13" width="15.33203125" style="0" customWidth="1"/>
    <col min="14" max="14" width="14" style="0" customWidth="1"/>
    <col min="15" max="15" width="13" style="0" customWidth="1"/>
    <col min="16" max="16" width="13.5" style="0" customWidth="1"/>
    <col min="17" max="17" width="12" style="0" customWidth="1"/>
    <col min="18" max="18" width="10.5" style="0" customWidth="1"/>
    <col min="19" max="19" width="12.33203125" style="0" customWidth="1"/>
    <col min="20" max="20" width="15.16015625" style="0" customWidth="1"/>
  </cols>
  <sheetData>
    <row r="1" spans="1:20" ht="39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2" t="s">
        <v>69</v>
      </c>
      <c r="R1" s="53"/>
      <c r="S1" s="53"/>
      <c r="T1" s="53"/>
    </row>
    <row r="2" spans="1:16" ht="28.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56"/>
      <c r="K2" s="56"/>
      <c r="L2" s="56"/>
      <c r="M2" s="56"/>
      <c r="N2" s="56"/>
      <c r="O2" s="56"/>
      <c r="P2" s="56"/>
    </row>
    <row r="3" spans="1:20" ht="23.25" customHeight="1">
      <c r="A3" s="56"/>
      <c r="B3" s="56"/>
      <c r="C3" s="56"/>
      <c r="D3" s="56"/>
      <c r="E3" s="56"/>
      <c r="F3" s="56"/>
      <c r="G3" s="56"/>
      <c r="H3" s="56"/>
      <c r="I3" s="75" t="s">
        <v>1</v>
      </c>
      <c r="J3" s="76"/>
      <c r="K3" s="79" t="s">
        <v>2</v>
      </c>
      <c r="L3" s="80"/>
      <c r="M3" s="81" t="s">
        <v>3</v>
      </c>
      <c r="N3" s="81" t="s">
        <v>4</v>
      </c>
      <c r="O3" s="81" t="s">
        <v>5</v>
      </c>
      <c r="P3" s="83" t="s">
        <v>31</v>
      </c>
      <c r="Q3" s="54" t="s">
        <v>32</v>
      </c>
      <c r="R3" s="54" t="s">
        <v>33</v>
      </c>
      <c r="S3" s="54" t="s">
        <v>34</v>
      </c>
      <c r="T3" s="54" t="s">
        <v>35</v>
      </c>
    </row>
    <row r="4" spans="1:20" ht="16.5" customHeight="1">
      <c r="A4" s="56"/>
      <c r="B4" s="56"/>
      <c r="C4" s="56"/>
      <c r="D4" s="56"/>
      <c r="E4" s="56"/>
      <c r="F4" s="56"/>
      <c r="G4" s="56"/>
      <c r="H4" s="4"/>
      <c r="I4" s="77"/>
      <c r="J4" s="78"/>
      <c r="K4" s="5" t="s">
        <v>6</v>
      </c>
      <c r="L4" s="6" t="s">
        <v>7</v>
      </c>
      <c r="M4" s="82"/>
      <c r="N4" s="92"/>
      <c r="O4" s="92"/>
      <c r="P4" s="84"/>
      <c r="Q4" s="55"/>
      <c r="R4" s="55"/>
      <c r="S4" s="55"/>
      <c r="T4" s="55"/>
    </row>
    <row r="5" spans="1:20" ht="23.25" customHeight="1">
      <c r="A5" s="89" t="s">
        <v>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7">
        <f>SUM(M6:M7)</f>
        <v>168720828.63</v>
      </c>
      <c r="N5" s="14">
        <f aca="true" t="shared" si="0" ref="N5:T5">SUM(N6:N7)</f>
        <v>52624448.45</v>
      </c>
      <c r="O5" s="14">
        <f t="shared" si="0"/>
        <v>91284920.42</v>
      </c>
      <c r="P5" s="14">
        <f t="shared" si="0"/>
        <v>16422770.469999999</v>
      </c>
      <c r="Q5" s="14">
        <f t="shared" si="0"/>
        <v>411251</v>
      </c>
      <c r="R5" s="14">
        <f t="shared" si="0"/>
        <v>3900</v>
      </c>
      <c r="S5" s="14">
        <f t="shared" si="0"/>
        <v>3900</v>
      </c>
      <c r="T5" s="14">
        <f t="shared" si="0"/>
        <v>160746081.59</v>
      </c>
    </row>
    <row r="6" spans="1:20" ht="23.25" customHeight="1">
      <c r="A6" s="93" t="s">
        <v>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  <c r="M6" s="10">
        <f aca="true" t="shared" si="1" ref="M6:T6">SUM(M9,M41,M44)</f>
        <v>44429016.87</v>
      </c>
      <c r="N6" s="15">
        <f t="shared" si="1"/>
        <v>13884947.7</v>
      </c>
      <c r="O6" s="15">
        <f t="shared" si="1"/>
        <v>17389705</v>
      </c>
      <c r="P6" s="15">
        <f t="shared" si="1"/>
        <v>7787512</v>
      </c>
      <c r="Q6" s="15">
        <f t="shared" si="1"/>
        <v>3900</v>
      </c>
      <c r="R6" s="15">
        <f t="shared" si="1"/>
        <v>3900</v>
      </c>
      <c r="S6" s="15">
        <f t="shared" si="1"/>
        <v>3900</v>
      </c>
      <c r="T6" s="15">
        <f t="shared" si="1"/>
        <v>39073864.7</v>
      </c>
    </row>
    <row r="7" spans="1:20" ht="23.25" customHeight="1" thickBot="1">
      <c r="A7" s="86" t="s">
        <v>10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18">
        <f aca="true" t="shared" si="2" ref="M7:T7">SUM(M27,M46,M42)</f>
        <v>124291811.76</v>
      </c>
      <c r="N7" s="18">
        <f t="shared" si="2"/>
        <v>38739500.75</v>
      </c>
      <c r="O7" s="18">
        <f t="shared" si="2"/>
        <v>73895215.42</v>
      </c>
      <c r="P7" s="18">
        <f t="shared" si="2"/>
        <v>8635258.469999999</v>
      </c>
      <c r="Q7" s="18">
        <f t="shared" si="2"/>
        <v>407351</v>
      </c>
      <c r="R7" s="18">
        <f t="shared" si="2"/>
        <v>0</v>
      </c>
      <c r="S7" s="18">
        <f t="shared" si="2"/>
        <v>0</v>
      </c>
      <c r="T7" s="21">
        <f t="shared" si="2"/>
        <v>121672216.89</v>
      </c>
    </row>
    <row r="8" spans="1:20" ht="54" customHeight="1" thickBot="1">
      <c r="A8" s="60" t="s">
        <v>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19">
        <f>SUM(M9,M27)</f>
        <v>112890659.63000001</v>
      </c>
      <c r="N8" s="22">
        <f aca="true" t="shared" si="3" ref="N8:T8">SUM(N9,N27)</f>
        <v>35401374.45</v>
      </c>
      <c r="O8" s="22">
        <f t="shared" si="3"/>
        <v>61821428.42</v>
      </c>
      <c r="P8" s="22">
        <f t="shared" si="3"/>
        <v>9055414.469999999</v>
      </c>
      <c r="Q8" s="22">
        <f t="shared" si="3"/>
        <v>411251</v>
      </c>
      <c r="R8" s="22">
        <f t="shared" si="3"/>
        <v>3900</v>
      </c>
      <c r="S8" s="22">
        <f t="shared" si="3"/>
        <v>3900</v>
      </c>
      <c r="T8" s="20">
        <f t="shared" si="3"/>
        <v>106692159.59</v>
      </c>
    </row>
    <row r="9" spans="1:20" ht="23.25" customHeight="1">
      <c r="A9" s="63" t="s">
        <v>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  <c r="M9" s="27">
        <f>SUM(M10:M26)</f>
        <v>13831808.87</v>
      </c>
      <c r="N9" s="27">
        <f aca="true" t="shared" si="4" ref="N9:T9">SUM(N10:N26)</f>
        <v>5231076.7</v>
      </c>
      <c r="O9" s="27">
        <f t="shared" si="4"/>
        <v>2813724</v>
      </c>
      <c r="P9" s="27">
        <f t="shared" si="4"/>
        <v>420156</v>
      </c>
      <c r="Q9" s="27">
        <f t="shared" si="4"/>
        <v>3900</v>
      </c>
      <c r="R9" s="27">
        <f t="shared" si="4"/>
        <v>3900</v>
      </c>
      <c r="S9" s="27">
        <f t="shared" si="4"/>
        <v>3900</v>
      </c>
      <c r="T9" s="28">
        <f t="shared" si="4"/>
        <v>8476656.7</v>
      </c>
    </row>
    <row r="10" spans="1:20" ht="34.5" customHeight="1">
      <c r="A10" s="56"/>
      <c r="B10" s="57"/>
      <c r="C10" s="47" t="s">
        <v>12</v>
      </c>
      <c r="D10" s="48"/>
      <c r="E10" s="48"/>
      <c r="F10" s="48"/>
      <c r="G10" s="48"/>
      <c r="H10" s="49"/>
      <c r="I10" s="50" t="s">
        <v>13</v>
      </c>
      <c r="J10" s="51"/>
      <c r="K10" s="2" t="s">
        <v>14</v>
      </c>
      <c r="L10" s="2" t="s">
        <v>15</v>
      </c>
      <c r="M10" s="11">
        <v>785385</v>
      </c>
      <c r="N10" s="11">
        <f>511859+89904.39</f>
        <v>601763.39</v>
      </c>
      <c r="O10" s="11" t="s">
        <v>16</v>
      </c>
      <c r="P10" s="12">
        <v>0</v>
      </c>
      <c r="Q10" s="12">
        <v>0</v>
      </c>
      <c r="R10" s="12">
        <v>0</v>
      </c>
      <c r="S10" s="12" t="s">
        <v>16</v>
      </c>
      <c r="T10" s="16">
        <f>511859+89904.39</f>
        <v>601763.39</v>
      </c>
    </row>
    <row r="11" spans="1:20" ht="34.5" customHeight="1">
      <c r="A11" s="56"/>
      <c r="B11" s="57"/>
      <c r="C11" s="47" t="s">
        <v>17</v>
      </c>
      <c r="D11" s="48"/>
      <c r="E11" s="48"/>
      <c r="F11" s="48"/>
      <c r="G11" s="48"/>
      <c r="H11" s="49"/>
      <c r="I11" s="50" t="s">
        <v>18</v>
      </c>
      <c r="J11" s="51"/>
      <c r="K11" s="2" t="s">
        <v>14</v>
      </c>
      <c r="L11" s="2" t="s">
        <v>19</v>
      </c>
      <c r="M11" s="11">
        <v>957700</v>
      </c>
      <c r="N11" s="11">
        <v>361904</v>
      </c>
      <c r="O11" s="11">
        <v>383397</v>
      </c>
      <c r="P11" s="12">
        <v>15248</v>
      </c>
      <c r="Q11" s="12">
        <v>0</v>
      </c>
      <c r="R11" s="12">
        <v>0</v>
      </c>
      <c r="S11" s="12">
        <v>0</v>
      </c>
      <c r="T11" s="13">
        <f>SUM(N11:S11)</f>
        <v>760549</v>
      </c>
    </row>
    <row r="12" spans="1:20" ht="34.5" customHeight="1">
      <c r="A12" s="56"/>
      <c r="B12" s="57"/>
      <c r="C12" s="47" t="s">
        <v>20</v>
      </c>
      <c r="D12" s="48"/>
      <c r="E12" s="48"/>
      <c r="F12" s="48"/>
      <c r="G12" s="48"/>
      <c r="H12" s="49"/>
      <c r="I12" s="50" t="s">
        <v>21</v>
      </c>
      <c r="J12" s="51"/>
      <c r="K12" s="2" t="s">
        <v>15</v>
      </c>
      <c r="L12" s="2" t="s">
        <v>22</v>
      </c>
      <c r="M12" s="11">
        <v>503350</v>
      </c>
      <c r="N12" s="11">
        <v>469365</v>
      </c>
      <c r="O12" s="11">
        <v>33985</v>
      </c>
      <c r="P12" s="12">
        <v>0</v>
      </c>
      <c r="Q12" s="12">
        <v>0</v>
      </c>
      <c r="R12" s="12">
        <v>0</v>
      </c>
      <c r="S12" s="12">
        <v>0</v>
      </c>
      <c r="T12" s="13">
        <v>503350</v>
      </c>
    </row>
    <row r="13" spans="1:20" ht="34.5" customHeight="1">
      <c r="A13" s="56"/>
      <c r="B13" s="57"/>
      <c r="C13" s="47" t="s">
        <v>23</v>
      </c>
      <c r="D13" s="48"/>
      <c r="E13" s="48"/>
      <c r="F13" s="48"/>
      <c r="G13" s="48"/>
      <c r="H13" s="49"/>
      <c r="I13" s="50" t="s">
        <v>24</v>
      </c>
      <c r="J13" s="51"/>
      <c r="K13" s="2" t="s">
        <v>25</v>
      </c>
      <c r="L13" s="2" t="s">
        <v>15</v>
      </c>
      <c r="M13" s="11">
        <v>594085</v>
      </c>
      <c r="N13" s="11">
        <v>117672</v>
      </c>
      <c r="O13" s="11">
        <v>0</v>
      </c>
      <c r="P13" s="12">
        <v>0</v>
      </c>
      <c r="Q13" s="12">
        <v>0</v>
      </c>
      <c r="R13" s="12">
        <v>0</v>
      </c>
      <c r="S13" s="12">
        <v>0</v>
      </c>
      <c r="T13" s="13">
        <v>117672</v>
      </c>
    </row>
    <row r="14" spans="1:20" ht="34.5" customHeight="1">
      <c r="A14" s="56"/>
      <c r="B14" s="57"/>
      <c r="C14" s="47" t="s">
        <v>26</v>
      </c>
      <c r="D14" s="48"/>
      <c r="E14" s="48"/>
      <c r="F14" s="48"/>
      <c r="G14" s="48"/>
      <c r="H14" s="49"/>
      <c r="I14" s="50" t="s">
        <v>21</v>
      </c>
      <c r="J14" s="51"/>
      <c r="K14" s="2" t="s">
        <v>25</v>
      </c>
      <c r="L14" s="2" t="s">
        <v>22</v>
      </c>
      <c r="M14" s="11">
        <v>743060</v>
      </c>
      <c r="N14" s="11">
        <v>288183</v>
      </c>
      <c r="O14" s="11">
        <v>7800</v>
      </c>
      <c r="P14" s="12">
        <v>0</v>
      </c>
      <c r="Q14" s="12">
        <v>0</v>
      </c>
      <c r="R14" s="12">
        <v>0</v>
      </c>
      <c r="S14" s="12">
        <v>0</v>
      </c>
      <c r="T14" s="13">
        <f>SUM(N14:O14)</f>
        <v>295983</v>
      </c>
    </row>
    <row r="15" spans="1:20" ht="34.5" customHeight="1">
      <c r="A15" s="56"/>
      <c r="B15" s="57"/>
      <c r="C15" s="47" t="s">
        <v>27</v>
      </c>
      <c r="D15" s="48"/>
      <c r="E15" s="48"/>
      <c r="F15" s="48"/>
      <c r="G15" s="48"/>
      <c r="H15" s="49"/>
      <c r="I15" s="50" t="s">
        <v>21</v>
      </c>
      <c r="J15" s="51"/>
      <c r="K15" s="2" t="s">
        <v>15</v>
      </c>
      <c r="L15" s="2" t="s">
        <v>22</v>
      </c>
      <c r="M15" s="11">
        <v>1261058</v>
      </c>
      <c r="N15" s="11">
        <v>967538</v>
      </c>
      <c r="O15" s="11">
        <v>293520</v>
      </c>
      <c r="P15" s="12">
        <v>0</v>
      </c>
      <c r="Q15" s="12">
        <v>0</v>
      </c>
      <c r="R15" s="12">
        <v>0</v>
      </c>
      <c r="S15" s="12">
        <v>0</v>
      </c>
      <c r="T15" s="13">
        <v>1261058</v>
      </c>
    </row>
    <row r="16" spans="1:20" ht="34.5" customHeight="1">
      <c r="A16" s="56"/>
      <c r="B16" s="57"/>
      <c r="C16" s="47" t="s">
        <v>28</v>
      </c>
      <c r="D16" s="48"/>
      <c r="E16" s="48"/>
      <c r="F16" s="48"/>
      <c r="G16" s="48"/>
      <c r="H16" s="49"/>
      <c r="I16" s="50" t="s">
        <v>24</v>
      </c>
      <c r="J16" s="51"/>
      <c r="K16" s="2" t="s">
        <v>14</v>
      </c>
      <c r="L16" s="2" t="s">
        <v>22</v>
      </c>
      <c r="M16" s="11">
        <v>621825</v>
      </c>
      <c r="N16" s="11">
        <v>342186</v>
      </c>
      <c r="O16" s="11">
        <v>218479</v>
      </c>
      <c r="P16" s="12">
        <v>0</v>
      </c>
      <c r="Q16" s="12">
        <v>0</v>
      </c>
      <c r="R16" s="12">
        <v>0</v>
      </c>
      <c r="S16" s="12">
        <v>0</v>
      </c>
      <c r="T16" s="13">
        <v>560665</v>
      </c>
    </row>
    <row r="17" spans="1:20" ht="34.5" customHeight="1">
      <c r="A17" s="56"/>
      <c r="B17" s="57"/>
      <c r="C17" s="47" t="s">
        <v>29</v>
      </c>
      <c r="D17" s="48"/>
      <c r="E17" s="48"/>
      <c r="F17" s="48"/>
      <c r="G17" s="48"/>
      <c r="H17" s="49"/>
      <c r="I17" s="50" t="s">
        <v>30</v>
      </c>
      <c r="J17" s="51"/>
      <c r="K17" s="2" t="s">
        <v>14</v>
      </c>
      <c r="L17" s="2" t="s">
        <v>22</v>
      </c>
      <c r="M17" s="11">
        <v>295266</v>
      </c>
      <c r="N17" s="11">
        <v>163087</v>
      </c>
      <c r="O17" s="11">
        <v>94923</v>
      </c>
      <c r="P17" s="12">
        <v>0</v>
      </c>
      <c r="Q17" s="12">
        <v>0</v>
      </c>
      <c r="R17" s="12">
        <v>0</v>
      </c>
      <c r="S17" s="12">
        <v>0</v>
      </c>
      <c r="T17" s="13">
        <v>258010</v>
      </c>
    </row>
    <row r="18" spans="1:20" ht="34.5" customHeight="1">
      <c r="A18" s="56"/>
      <c r="B18" s="57"/>
      <c r="C18" s="47" t="s">
        <v>36</v>
      </c>
      <c r="D18" s="48"/>
      <c r="E18" s="48"/>
      <c r="F18" s="48"/>
      <c r="G18" s="48"/>
      <c r="H18" s="49"/>
      <c r="I18" s="50" t="s">
        <v>30</v>
      </c>
      <c r="J18" s="51"/>
      <c r="K18" s="2" t="s">
        <v>14</v>
      </c>
      <c r="L18" s="2" t="s">
        <v>22</v>
      </c>
      <c r="M18" s="11">
        <v>193269</v>
      </c>
      <c r="N18" s="11">
        <v>111205</v>
      </c>
      <c r="O18" s="11">
        <v>61524</v>
      </c>
      <c r="P18" s="12">
        <v>0</v>
      </c>
      <c r="Q18" s="12">
        <v>0</v>
      </c>
      <c r="R18" s="12">
        <v>0</v>
      </c>
      <c r="S18" s="12" t="s">
        <v>16</v>
      </c>
      <c r="T18" s="13">
        <v>172729</v>
      </c>
    </row>
    <row r="19" spans="1:20" ht="34.5" customHeight="1">
      <c r="A19" s="56"/>
      <c r="B19" s="57"/>
      <c r="C19" s="47" t="s">
        <v>37</v>
      </c>
      <c r="D19" s="48"/>
      <c r="E19" s="48"/>
      <c r="F19" s="48"/>
      <c r="G19" s="48"/>
      <c r="H19" s="49"/>
      <c r="I19" s="50" t="s">
        <v>13</v>
      </c>
      <c r="J19" s="51"/>
      <c r="K19" s="2" t="s">
        <v>38</v>
      </c>
      <c r="L19" s="2" t="s">
        <v>15</v>
      </c>
      <c r="M19" s="11">
        <v>4422104</v>
      </c>
      <c r="N19" s="11">
        <f>757774+6406.44</f>
        <v>764180.44</v>
      </c>
      <c r="O19" s="11">
        <v>0</v>
      </c>
      <c r="P19" s="12">
        <v>0</v>
      </c>
      <c r="Q19" s="12">
        <v>0</v>
      </c>
      <c r="R19" s="12">
        <v>0</v>
      </c>
      <c r="S19" s="12">
        <v>0</v>
      </c>
      <c r="T19" s="13">
        <f>757774+6406.44</f>
        <v>764180.44</v>
      </c>
    </row>
    <row r="20" spans="1:20" ht="34.5" customHeight="1">
      <c r="A20" s="56"/>
      <c r="B20" s="57"/>
      <c r="C20" s="47" t="s">
        <v>39</v>
      </c>
      <c r="D20" s="48"/>
      <c r="E20" s="48"/>
      <c r="F20" s="48"/>
      <c r="G20" s="48"/>
      <c r="H20" s="49"/>
      <c r="I20" s="50" t="s">
        <v>21</v>
      </c>
      <c r="J20" s="51"/>
      <c r="K20" s="2" t="s">
        <v>15</v>
      </c>
      <c r="L20" s="2" t="s">
        <v>22</v>
      </c>
      <c r="M20" s="11">
        <v>120650</v>
      </c>
      <c r="N20" s="11">
        <v>57844</v>
      </c>
      <c r="O20" s="11">
        <v>62806</v>
      </c>
      <c r="P20" s="12">
        <v>0</v>
      </c>
      <c r="Q20" s="12">
        <v>0</v>
      </c>
      <c r="R20" s="12">
        <v>0</v>
      </c>
      <c r="S20" s="12">
        <v>0</v>
      </c>
      <c r="T20" s="13">
        <v>120650</v>
      </c>
    </row>
    <row r="21" spans="2:20" ht="34.5" customHeight="1">
      <c r="B21" s="3"/>
      <c r="C21" s="37" t="s">
        <v>61</v>
      </c>
      <c r="D21" s="38"/>
      <c r="E21" s="38"/>
      <c r="F21" s="38"/>
      <c r="G21" s="38"/>
      <c r="H21" s="39"/>
      <c r="I21" s="40" t="s">
        <v>18</v>
      </c>
      <c r="J21" s="41"/>
      <c r="K21" s="23" t="s">
        <v>15</v>
      </c>
      <c r="L21" s="23" t="s">
        <v>19</v>
      </c>
      <c r="M21" s="11">
        <v>1479920</v>
      </c>
      <c r="N21" s="11">
        <v>569694</v>
      </c>
      <c r="O21" s="11">
        <v>655103</v>
      </c>
      <c r="P21" s="11">
        <v>255123</v>
      </c>
      <c r="Q21" s="12">
        <v>0</v>
      </c>
      <c r="R21" s="12">
        <v>0</v>
      </c>
      <c r="S21" s="12">
        <v>0</v>
      </c>
      <c r="T21" s="17">
        <v>1479920</v>
      </c>
    </row>
    <row r="22" spans="2:20" ht="34.5" customHeight="1">
      <c r="B22" s="3"/>
      <c r="C22" s="37" t="s">
        <v>47</v>
      </c>
      <c r="D22" s="38"/>
      <c r="E22" s="38"/>
      <c r="F22" s="38"/>
      <c r="G22" s="38"/>
      <c r="H22" s="39"/>
      <c r="I22" s="40" t="s">
        <v>24</v>
      </c>
      <c r="J22" s="41"/>
      <c r="K22" s="23" t="s">
        <v>48</v>
      </c>
      <c r="L22" s="23" t="s">
        <v>49</v>
      </c>
      <c r="M22" s="11">
        <v>20363.87</v>
      </c>
      <c r="N22" s="11">
        <v>1063.87</v>
      </c>
      <c r="O22" s="11">
        <v>3800</v>
      </c>
      <c r="P22" s="11">
        <v>3800</v>
      </c>
      <c r="Q22" s="12">
        <v>3900</v>
      </c>
      <c r="R22" s="12">
        <v>3900</v>
      </c>
      <c r="S22" s="12">
        <v>3900</v>
      </c>
      <c r="T22" s="17">
        <v>20363.87</v>
      </c>
    </row>
    <row r="23" spans="2:20" ht="34.5" customHeight="1">
      <c r="B23" s="3"/>
      <c r="C23" s="37" t="s">
        <v>66</v>
      </c>
      <c r="D23" s="38"/>
      <c r="E23" s="38"/>
      <c r="F23" s="38"/>
      <c r="G23" s="38"/>
      <c r="H23" s="39"/>
      <c r="I23" s="40" t="s">
        <v>21</v>
      </c>
      <c r="J23" s="41"/>
      <c r="K23" s="23" t="s">
        <v>15</v>
      </c>
      <c r="L23" s="23" t="s">
        <v>19</v>
      </c>
      <c r="M23" s="11">
        <v>63378</v>
      </c>
      <c r="N23" s="11">
        <v>14788</v>
      </c>
      <c r="O23" s="11">
        <v>26196</v>
      </c>
      <c r="P23" s="11">
        <v>22394</v>
      </c>
      <c r="Q23" s="12">
        <v>0</v>
      </c>
      <c r="R23" s="12">
        <v>0</v>
      </c>
      <c r="S23" s="12">
        <v>0</v>
      </c>
      <c r="T23" s="17">
        <v>63378</v>
      </c>
    </row>
    <row r="24" spans="2:20" ht="34.5" customHeight="1">
      <c r="B24" s="3"/>
      <c r="C24" s="37" t="s">
        <v>64</v>
      </c>
      <c r="D24" s="38"/>
      <c r="E24" s="38"/>
      <c r="F24" s="38"/>
      <c r="G24" s="38"/>
      <c r="H24" s="39"/>
      <c r="I24" s="40" t="s">
        <v>21</v>
      </c>
      <c r="J24" s="41"/>
      <c r="K24" s="23" t="s">
        <v>15</v>
      </c>
      <c r="L24" s="23" t="s">
        <v>19</v>
      </c>
      <c r="M24" s="11">
        <v>532180</v>
      </c>
      <c r="N24" s="11">
        <v>64400</v>
      </c>
      <c r="O24" s="11">
        <v>446824</v>
      </c>
      <c r="P24" s="11">
        <v>20956</v>
      </c>
      <c r="Q24" s="12">
        <v>0</v>
      </c>
      <c r="R24" s="12">
        <v>0</v>
      </c>
      <c r="S24" s="12">
        <v>0</v>
      </c>
      <c r="T24" s="17">
        <v>532180</v>
      </c>
    </row>
    <row r="25" spans="2:20" ht="34.5" customHeight="1">
      <c r="B25" s="3"/>
      <c r="C25" s="47" t="s">
        <v>40</v>
      </c>
      <c r="D25" s="48"/>
      <c r="E25" s="48"/>
      <c r="F25" s="48"/>
      <c r="G25" s="48"/>
      <c r="H25" s="49"/>
      <c r="I25" s="50" t="s">
        <v>24</v>
      </c>
      <c r="J25" s="51"/>
      <c r="K25" s="2" t="s">
        <v>25</v>
      </c>
      <c r="L25" s="2" t="s">
        <v>15</v>
      </c>
      <c r="M25" s="11">
        <v>593380</v>
      </c>
      <c r="N25" s="11">
        <v>319370</v>
      </c>
      <c r="O25" s="11">
        <v>0</v>
      </c>
      <c r="P25" s="12">
        <v>0</v>
      </c>
      <c r="Q25" s="12">
        <v>0</v>
      </c>
      <c r="R25" s="12" t="s">
        <v>16</v>
      </c>
      <c r="S25" s="12">
        <v>0</v>
      </c>
      <c r="T25" s="17">
        <v>319370</v>
      </c>
    </row>
    <row r="26" spans="1:20" ht="40.5" customHeight="1">
      <c r="A26" s="56"/>
      <c r="B26" s="57"/>
      <c r="C26" s="47" t="s">
        <v>65</v>
      </c>
      <c r="D26" s="48"/>
      <c r="E26" s="48"/>
      <c r="F26" s="48"/>
      <c r="G26" s="48"/>
      <c r="H26" s="49"/>
      <c r="I26" s="50" t="s">
        <v>24</v>
      </c>
      <c r="J26" s="51"/>
      <c r="K26" s="2" t="s">
        <v>15</v>
      </c>
      <c r="L26" s="2" t="s">
        <v>19</v>
      </c>
      <c r="M26" s="11">
        <v>644835</v>
      </c>
      <c r="N26" s="11">
        <v>16833</v>
      </c>
      <c r="O26" s="11">
        <v>525367</v>
      </c>
      <c r="P26" s="12">
        <v>102635</v>
      </c>
      <c r="Q26" s="12">
        <v>0</v>
      </c>
      <c r="R26" s="12" t="s">
        <v>16</v>
      </c>
      <c r="S26" s="12">
        <v>0</v>
      </c>
      <c r="T26" s="17">
        <v>644835</v>
      </c>
    </row>
    <row r="27" spans="1:20" ht="23.25" customHeight="1">
      <c r="A27" s="69" t="s">
        <v>10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8">
        <f>SUM(M28:M39)</f>
        <v>99058850.76</v>
      </c>
      <c r="N27" s="8">
        <f aca="true" t="shared" si="5" ref="N27:S27">SUM(N28:N39)</f>
        <v>30170297.75</v>
      </c>
      <c r="O27" s="8">
        <f t="shared" si="5"/>
        <v>59007704.42</v>
      </c>
      <c r="P27" s="8">
        <f t="shared" si="5"/>
        <v>8635258.469999999</v>
      </c>
      <c r="Q27" s="8">
        <f t="shared" si="5"/>
        <v>407351</v>
      </c>
      <c r="R27" s="8">
        <f t="shared" si="5"/>
        <v>0</v>
      </c>
      <c r="S27" s="8">
        <f t="shared" si="5"/>
        <v>0</v>
      </c>
      <c r="T27" s="14">
        <f>SUM(T28:T39)</f>
        <v>98215502.89</v>
      </c>
    </row>
    <row r="28" spans="1:20" ht="34.5" customHeight="1">
      <c r="A28" s="56"/>
      <c r="B28" s="57"/>
      <c r="C28" s="47" t="s">
        <v>28</v>
      </c>
      <c r="D28" s="48"/>
      <c r="E28" s="48"/>
      <c r="F28" s="48"/>
      <c r="G28" s="48"/>
      <c r="H28" s="49"/>
      <c r="I28" s="50" t="s">
        <v>24</v>
      </c>
      <c r="J28" s="51"/>
      <c r="K28" s="2" t="s">
        <v>14</v>
      </c>
      <c r="L28" s="2" t="s">
        <v>15</v>
      </c>
      <c r="M28" s="11">
        <v>59275</v>
      </c>
      <c r="N28" s="11">
        <v>59275</v>
      </c>
      <c r="O28" s="11">
        <v>0</v>
      </c>
      <c r="P28" s="12">
        <v>0</v>
      </c>
      <c r="Q28" s="12">
        <v>0</v>
      </c>
      <c r="R28" s="12">
        <v>0</v>
      </c>
      <c r="S28" s="12">
        <v>0</v>
      </c>
      <c r="T28" s="16">
        <v>59275</v>
      </c>
    </row>
    <row r="29" spans="1:20" ht="48.75" customHeight="1">
      <c r="A29" s="56"/>
      <c r="B29" s="57"/>
      <c r="C29" s="47" t="s">
        <v>41</v>
      </c>
      <c r="D29" s="48"/>
      <c r="E29" s="48"/>
      <c r="F29" s="48"/>
      <c r="G29" s="48"/>
      <c r="H29" s="49"/>
      <c r="I29" s="50" t="s">
        <v>24</v>
      </c>
      <c r="J29" s="51"/>
      <c r="K29" s="2" t="s">
        <v>14</v>
      </c>
      <c r="L29" s="2" t="s">
        <v>22</v>
      </c>
      <c r="M29" s="11">
        <v>5318668.4</v>
      </c>
      <c r="N29" s="11">
        <v>1000000</v>
      </c>
      <c r="O29" s="11">
        <v>4206968.4</v>
      </c>
      <c r="P29" s="12">
        <v>0</v>
      </c>
      <c r="Q29" s="12">
        <v>0</v>
      </c>
      <c r="R29" s="12">
        <v>0</v>
      </c>
      <c r="S29" s="12">
        <v>0</v>
      </c>
      <c r="T29" s="13">
        <v>5206968.4</v>
      </c>
    </row>
    <row r="30" spans="1:20" ht="49.5" customHeight="1">
      <c r="A30" s="56"/>
      <c r="B30" s="57"/>
      <c r="C30" s="47" t="s">
        <v>42</v>
      </c>
      <c r="D30" s="48"/>
      <c r="E30" s="48"/>
      <c r="F30" s="48"/>
      <c r="G30" s="48"/>
      <c r="H30" s="49"/>
      <c r="I30" s="50" t="s">
        <v>24</v>
      </c>
      <c r="J30" s="51"/>
      <c r="K30" s="2" t="s">
        <v>14</v>
      </c>
      <c r="L30" s="2" t="s">
        <v>22</v>
      </c>
      <c r="M30" s="11">
        <v>5055870.09</v>
      </c>
      <c r="N30" s="11">
        <v>718000</v>
      </c>
      <c r="O30" s="11">
        <v>4258570.09</v>
      </c>
      <c r="P30" s="12">
        <v>0</v>
      </c>
      <c r="Q30" s="12">
        <v>0</v>
      </c>
      <c r="R30" s="12">
        <v>0</v>
      </c>
      <c r="S30" s="12">
        <v>0</v>
      </c>
      <c r="T30" s="13">
        <v>4976570.09</v>
      </c>
    </row>
    <row r="31" spans="1:20" ht="39.75" customHeight="1">
      <c r="A31" s="56"/>
      <c r="B31" s="57"/>
      <c r="C31" s="47" t="s">
        <v>43</v>
      </c>
      <c r="D31" s="48"/>
      <c r="E31" s="48"/>
      <c r="F31" s="48"/>
      <c r="G31" s="48"/>
      <c r="H31" s="49"/>
      <c r="I31" s="50" t="s">
        <v>24</v>
      </c>
      <c r="J31" s="51"/>
      <c r="K31" s="2" t="s">
        <v>15</v>
      </c>
      <c r="L31" s="2" t="s">
        <v>19</v>
      </c>
      <c r="M31" s="11">
        <v>51776311.4</v>
      </c>
      <c r="N31" s="11">
        <v>19044300</v>
      </c>
      <c r="O31" s="11">
        <v>28166306.93</v>
      </c>
      <c r="P31" s="12">
        <v>4546024.47</v>
      </c>
      <c r="Q31" s="12">
        <v>0</v>
      </c>
      <c r="R31" s="12">
        <v>0</v>
      </c>
      <c r="S31" s="12">
        <v>0</v>
      </c>
      <c r="T31" s="13">
        <v>51756631.4</v>
      </c>
    </row>
    <row r="32" spans="1:20" ht="38.25" customHeight="1">
      <c r="A32" s="56"/>
      <c r="B32" s="57"/>
      <c r="C32" s="47" t="s">
        <v>44</v>
      </c>
      <c r="D32" s="48"/>
      <c r="E32" s="48"/>
      <c r="F32" s="48"/>
      <c r="G32" s="48"/>
      <c r="H32" s="49"/>
      <c r="I32" s="50" t="s">
        <v>24</v>
      </c>
      <c r="J32" s="51"/>
      <c r="K32" s="2" t="s">
        <v>38</v>
      </c>
      <c r="L32" s="2" t="s">
        <v>22</v>
      </c>
      <c r="M32" s="11">
        <v>11650000</v>
      </c>
      <c r="N32" s="11">
        <v>4850000</v>
      </c>
      <c r="O32" s="11">
        <v>6467194</v>
      </c>
      <c r="P32" s="12">
        <v>0</v>
      </c>
      <c r="Q32" s="12">
        <v>0</v>
      </c>
      <c r="R32" s="12">
        <v>0</v>
      </c>
      <c r="S32" s="12">
        <v>0</v>
      </c>
      <c r="T32" s="13">
        <f>SUM(N32:S32)</f>
        <v>11317194</v>
      </c>
    </row>
    <row r="33" spans="1:20" ht="42" customHeight="1">
      <c r="A33" s="56"/>
      <c r="B33" s="57"/>
      <c r="C33" s="47" t="s">
        <v>45</v>
      </c>
      <c r="D33" s="48"/>
      <c r="E33" s="48"/>
      <c r="F33" s="48"/>
      <c r="G33" s="48"/>
      <c r="H33" s="49"/>
      <c r="I33" s="50" t="s">
        <v>24</v>
      </c>
      <c r="J33" s="51"/>
      <c r="K33" s="2" t="s">
        <v>25</v>
      </c>
      <c r="L33" s="2" t="s">
        <v>22</v>
      </c>
      <c r="M33" s="11">
        <v>1762000</v>
      </c>
      <c r="N33" s="11">
        <v>310000</v>
      </c>
      <c r="O33" s="11">
        <v>1379890</v>
      </c>
      <c r="P33" s="12">
        <v>0</v>
      </c>
      <c r="Q33" s="12">
        <v>0</v>
      </c>
      <c r="R33" s="12">
        <v>0</v>
      </c>
      <c r="S33" s="12">
        <v>0</v>
      </c>
      <c r="T33" s="13">
        <v>1689890</v>
      </c>
    </row>
    <row r="34" spans="1:20" ht="54.75" customHeight="1">
      <c r="A34" s="56"/>
      <c r="B34" s="57"/>
      <c r="C34" s="47" t="s">
        <v>46</v>
      </c>
      <c r="D34" s="48"/>
      <c r="E34" s="48"/>
      <c r="F34" s="48"/>
      <c r="G34" s="48"/>
      <c r="H34" s="49"/>
      <c r="I34" s="50" t="s">
        <v>24</v>
      </c>
      <c r="J34" s="51"/>
      <c r="K34" s="2" t="s">
        <v>14</v>
      </c>
      <c r="L34" s="2" t="s">
        <v>22</v>
      </c>
      <c r="M34" s="11">
        <v>15588753</v>
      </c>
      <c r="N34" s="11">
        <v>3632000</v>
      </c>
      <c r="O34" s="11">
        <v>11818000</v>
      </c>
      <c r="P34" s="12">
        <v>0</v>
      </c>
      <c r="Q34" s="12" t="s">
        <v>16</v>
      </c>
      <c r="R34" s="12">
        <v>0</v>
      </c>
      <c r="S34" s="12" t="s">
        <v>16</v>
      </c>
      <c r="T34" s="13">
        <f>SUM(N34:S34)</f>
        <v>15450000</v>
      </c>
    </row>
    <row r="35" spans="1:20" ht="34.5" customHeight="1">
      <c r="A35" s="56"/>
      <c r="B35" s="57"/>
      <c r="C35" s="47" t="s">
        <v>47</v>
      </c>
      <c r="D35" s="48"/>
      <c r="E35" s="48"/>
      <c r="F35" s="48"/>
      <c r="G35" s="48"/>
      <c r="H35" s="49"/>
      <c r="I35" s="50" t="s">
        <v>24</v>
      </c>
      <c r="J35" s="51"/>
      <c r="K35" s="2" t="s">
        <v>48</v>
      </c>
      <c r="L35" s="2" t="s">
        <v>49</v>
      </c>
      <c r="M35" s="11">
        <v>11499.87</v>
      </c>
      <c r="N35" s="11">
        <v>5108.75</v>
      </c>
      <c r="O35" s="11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</row>
    <row r="36" spans="2:20" ht="34.5" customHeight="1">
      <c r="B36" s="3"/>
      <c r="C36" s="37" t="s">
        <v>61</v>
      </c>
      <c r="D36" s="38"/>
      <c r="E36" s="38"/>
      <c r="F36" s="38"/>
      <c r="G36" s="38"/>
      <c r="H36" s="39"/>
      <c r="I36" s="40" t="s">
        <v>18</v>
      </c>
      <c r="J36" s="41"/>
      <c r="K36" s="23" t="s">
        <v>15</v>
      </c>
      <c r="L36" s="23" t="s">
        <v>19</v>
      </c>
      <c r="M36" s="11">
        <v>51244</v>
      </c>
      <c r="N36" s="11">
        <v>51244</v>
      </c>
      <c r="O36" s="11">
        <v>0</v>
      </c>
      <c r="P36" s="12">
        <v>0</v>
      </c>
      <c r="Q36" s="12">
        <v>0</v>
      </c>
      <c r="R36" s="12">
        <v>0</v>
      </c>
      <c r="S36" s="12">
        <v>0</v>
      </c>
      <c r="T36" s="17">
        <v>51244</v>
      </c>
    </row>
    <row r="37" spans="2:20" ht="48" customHeight="1">
      <c r="B37" s="3"/>
      <c r="C37" s="42" t="s">
        <v>67</v>
      </c>
      <c r="D37" s="43"/>
      <c r="E37" s="43"/>
      <c r="F37" s="43"/>
      <c r="G37" s="43"/>
      <c r="H37" s="44"/>
      <c r="I37" s="45" t="s">
        <v>24</v>
      </c>
      <c r="J37" s="46"/>
      <c r="K37" s="24" t="s">
        <v>14</v>
      </c>
      <c r="L37" s="24" t="s">
        <v>68</v>
      </c>
      <c r="M37" s="25">
        <v>7088079</v>
      </c>
      <c r="N37" s="25">
        <v>98370</v>
      </c>
      <c r="O37" s="25">
        <v>2660775</v>
      </c>
      <c r="P37" s="26">
        <v>3889234</v>
      </c>
      <c r="Q37" s="26">
        <v>407351</v>
      </c>
      <c r="R37" s="26">
        <v>0</v>
      </c>
      <c r="S37" s="26">
        <v>0</v>
      </c>
      <c r="T37" s="17">
        <f>SUM(N37:S37)</f>
        <v>7055730</v>
      </c>
    </row>
    <row r="38" spans="2:20" ht="34.5" customHeight="1">
      <c r="B38" s="3"/>
      <c r="C38" s="42" t="s">
        <v>50</v>
      </c>
      <c r="D38" s="43"/>
      <c r="E38" s="43"/>
      <c r="F38" s="43"/>
      <c r="G38" s="43"/>
      <c r="H38" s="44"/>
      <c r="I38" s="45" t="s">
        <v>24</v>
      </c>
      <c r="J38" s="46"/>
      <c r="K38" s="24" t="s">
        <v>14</v>
      </c>
      <c r="L38" s="24" t="s">
        <v>15</v>
      </c>
      <c r="M38" s="25">
        <v>447150</v>
      </c>
      <c r="N38" s="25">
        <v>402000</v>
      </c>
      <c r="O38" s="25">
        <v>0</v>
      </c>
      <c r="P38" s="26" t="s">
        <v>16</v>
      </c>
      <c r="Q38" s="26">
        <v>0</v>
      </c>
      <c r="R38" s="26">
        <v>0</v>
      </c>
      <c r="S38" s="26">
        <v>0</v>
      </c>
      <c r="T38" s="17">
        <v>402000</v>
      </c>
    </row>
    <row r="39" spans="1:20" ht="41.25" customHeight="1" thickBot="1">
      <c r="A39" s="56"/>
      <c r="B39" s="57"/>
      <c r="C39" s="47" t="s">
        <v>65</v>
      </c>
      <c r="D39" s="48"/>
      <c r="E39" s="48"/>
      <c r="F39" s="48"/>
      <c r="G39" s="48"/>
      <c r="H39" s="49"/>
      <c r="I39" s="50" t="s">
        <v>24</v>
      </c>
      <c r="J39" s="51"/>
      <c r="K39" s="2" t="s">
        <v>15</v>
      </c>
      <c r="L39" s="2" t="s">
        <v>19</v>
      </c>
      <c r="M39" s="11">
        <v>250000</v>
      </c>
      <c r="N39" s="11">
        <v>0</v>
      </c>
      <c r="O39" s="11">
        <v>50000</v>
      </c>
      <c r="P39" s="12">
        <v>200000</v>
      </c>
      <c r="Q39" s="12">
        <v>0</v>
      </c>
      <c r="R39" s="12" t="s">
        <v>16</v>
      </c>
      <c r="S39" s="12">
        <v>0</v>
      </c>
      <c r="T39" s="17">
        <v>250000</v>
      </c>
    </row>
    <row r="40" spans="1:20" ht="27.75" customHeight="1" thickBot="1">
      <c r="A40" s="60" t="s">
        <v>51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19">
        <f>SUM(M41:M42)</f>
        <v>0</v>
      </c>
      <c r="N40" s="19">
        <f aca="true" t="shared" si="6" ref="N40:T40">SUM(N41:N42)</f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20">
        <f t="shared" si="6"/>
        <v>0</v>
      </c>
    </row>
    <row r="41" spans="1:20" ht="17.25" customHeight="1">
      <c r="A41" s="63" t="s">
        <v>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27">
        <v>0</v>
      </c>
      <c r="N41" s="27">
        <v>0</v>
      </c>
      <c r="O41" s="27">
        <v>0</v>
      </c>
      <c r="P41" s="9">
        <v>0</v>
      </c>
      <c r="Q41" s="9">
        <v>0</v>
      </c>
      <c r="R41" s="9">
        <v>0</v>
      </c>
      <c r="S41" s="9">
        <v>0</v>
      </c>
      <c r="T41" s="29">
        <v>0</v>
      </c>
    </row>
    <row r="42" spans="1:20" ht="21" customHeight="1" thickBot="1">
      <c r="A42" s="72" t="s">
        <v>10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30">
        <v>0</v>
      </c>
      <c r="N42" s="30">
        <v>0</v>
      </c>
      <c r="O42" s="30">
        <v>0</v>
      </c>
      <c r="P42" s="31">
        <v>0</v>
      </c>
      <c r="Q42" s="31">
        <v>0</v>
      </c>
      <c r="R42" s="31">
        <v>0</v>
      </c>
      <c r="S42" s="31">
        <v>0</v>
      </c>
      <c r="T42" s="32">
        <v>0</v>
      </c>
    </row>
    <row r="43" spans="1:20" ht="27" customHeight="1" thickBot="1">
      <c r="A43" s="60" t="s">
        <v>52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19">
        <f>M44+M46</f>
        <v>55830169</v>
      </c>
      <c r="N43" s="19">
        <f aca="true" t="shared" si="7" ref="N43:T43">N44+N46</f>
        <v>17223074</v>
      </c>
      <c r="O43" s="19">
        <f t="shared" si="7"/>
        <v>29463492</v>
      </c>
      <c r="P43" s="19">
        <f t="shared" si="7"/>
        <v>7367356</v>
      </c>
      <c r="Q43" s="19">
        <f t="shared" si="7"/>
        <v>0</v>
      </c>
      <c r="R43" s="19">
        <f t="shared" si="7"/>
        <v>0</v>
      </c>
      <c r="S43" s="19">
        <f t="shared" si="7"/>
        <v>0</v>
      </c>
      <c r="T43" s="36">
        <f t="shared" si="7"/>
        <v>54053922</v>
      </c>
    </row>
    <row r="44" spans="1:20" ht="18" customHeight="1">
      <c r="A44" s="63" t="s">
        <v>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5"/>
      <c r="M44" s="27">
        <f>SUM(M45)</f>
        <v>30597208</v>
      </c>
      <c r="N44" s="27">
        <f aca="true" t="shared" si="8" ref="N44:T44">SUM(N45)</f>
        <v>8653871</v>
      </c>
      <c r="O44" s="27">
        <f t="shared" si="8"/>
        <v>14575981</v>
      </c>
      <c r="P44" s="27">
        <f t="shared" si="8"/>
        <v>7367356</v>
      </c>
      <c r="Q44" s="27">
        <f t="shared" si="8"/>
        <v>0</v>
      </c>
      <c r="R44" s="27">
        <f t="shared" si="8"/>
        <v>0</v>
      </c>
      <c r="S44" s="27">
        <f t="shared" si="8"/>
        <v>0</v>
      </c>
      <c r="T44" s="35">
        <f t="shared" si="8"/>
        <v>30597208</v>
      </c>
    </row>
    <row r="45" spans="1:20" ht="45.75" customHeight="1">
      <c r="A45" s="33"/>
      <c r="B45" s="34"/>
      <c r="C45" s="66" t="s">
        <v>63</v>
      </c>
      <c r="D45" s="67"/>
      <c r="E45" s="67"/>
      <c r="F45" s="67"/>
      <c r="G45" s="67"/>
      <c r="H45" s="68"/>
      <c r="I45" s="50" t="s">
        <v>24</v>
      </c>
      <c r="J45" s="51"/>
      <c r="K45" s="23" t="s">
        <v>15</v>
      </c>
      <c r="L45" s="23" t="s">
        <v>19</v>
      </c>
      <c r="M45" s="11">
        <v>30597208</v>
      </c>
      <c r="N45" s="11">
        <f>4453871+4200000</f>
        <v>8653871</v>
      </c>
      <c r="O45" s="11">
        <f>10165981+4410000</f>
        <v>14575981</v>
      </c>
      <c r="P45" s="12">
        <f>2737356+4630000</f>
        <v>7367356</v>
      </c>
      <c r="Q45" s="12">
        <v>0</v>
      </c>
      <c r="R45" s="12">
        <v>0</v>
      </c>
      <c r="S45" s="12">
        <v>0</v>
      </c>
      <c r="T45" s="16">
        <f>SUM(N45:P45)</f>
        <v>30597208</v>
      </c>
    </row>
    <row r="46" spans="1:20" ht="21" customHeight="1">
      <c r="A46" s="69" t="s">
        <v>10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8">
        <f>SUM(M47:M55)</f>
        <v>25232961</v>
      </c>
      <c r="N46" s="8">
        <f aca="true" t="shared" si="9" ref="N46:T46">SUM(N47:N55)</f>
        <v>8569203</v>
      </c>
      <c r="O46" s="8">
        <f t="shared" si="9"/>
        <v>14887511</v>
      </c>
      <c r="P46" s="8">
        <f t="shared" si="9"/>
        <v>0</v>
      </c>
      <c r="Q46" s="8">
        <f t="shared" si="9"/>
        <v>0</v>
      </c>
      <c r="R46" s="8">
        <f t="shared" si="9"/>
        <v>0</v>
      </c>
      <c r="S46" s="8">
        <f t="shared" si="9"/>
        <v>0</v>
      </c>
      <c r="T46" s="14">
        <f t="shared" si="9"/>
        <v>23456714</v>
      </c>
    </row>
    <row r="47" spans="1:20" ht="34.5" customHeight="1">
      <c r="A47" s="56"/>
      <c r="B47" s="57"/>
      <c r="C47" s="47" t="s">
        <v>53</v>
      </c>
      <c r="D47" s="48"/>
      <c r="E47" s="48"/>
      <c r="F47" s="48"/>
      <c r="G47" s="48"/>
      <c r="H47" s="49"/>
      <c r="I47" s="50" t="s">
        <v>24</v>
      </c>
      <c r="J47" s="51"/>
      <c r="K47" s="2" t="s">
        <v>14</v>
      </c>
      <c r="L47" s="2" t="s">
        <v>22</v>
      </c>
      <c r="M47" s="11">
        <v>2740478</v>
      </c>
      <c r="N47" s="11">
        <v>1500000</v>
      </c>
      <c r="O47" s="11">
        <v>1174058</v>
      </c>
      <c r="P47" s="12">
        <v>0</v>
      </c>
      <c r="Q47" s="12">
        <v>0</v>
      </c>
      <c r="R47" s="12">
        <v>0</v>
      </c>
      <c r="S47" s="12">
        <v>0</v>
      </c>
      <c r="T47" s="16">
        <v>2674058</v>
      </c>
    </row>
    <row r="48" spans="1:20" ht="34.5" customHeight="1">
      <c r="A48" s="56"/>
      <c r="B48" s="57"/>
      <c r="C48" s="47" t="s">
        <v>54</v>
      </c>
      <c r="D48" s="48"/>
      <c r="E48" s="48"/>
      <c r="F48" s="48"/>
      <c r="G48" s="48"/>
      <c r="H48" s="49"/>
      <c r="I48" s="50" t="s">
        <v>24</v>
      </c>
      <c r="J48" s="51"/>
      <c r="K48" s="2" t="s">
        <v>14</v>
      </c>
      <c r="L48" s="2" t="s">
        <v>22</v>
      </c>
      <c r="M48" s="11">
        <v>2930000</v>
      </c>
      <c r="N48" s="11">
        <v>2600000</v>
      </c>
      <c r="O48" s="11">
        <v>260000</v>
      </c>
      <c r="P48" s="12">
        <v>0</v>
      </c>
      <c r="Q48" s="12">
        <v>0</v>
      </c>
      <c r="R48" s="12">
        <v>0</v>
      </c>
      <c r="S48" s="12">
        <v>0</v>
      </c>
      <c r="T48" s="13">
        <v>2860000</v>
      </c>
    </row>
    <row r="49" spans="1:20" ht="29.25" customHeight="1">
      <c r="A49" s="56"/>
      <c r="B49" s="57"/>
      <c r="C49" s="47" t="s">
        <v>55</v>
      </c>
      <c r="D49" s="48"/>
      <c r="E49" s="48"/>
      <c r="F49" s="48"/>
      <c r="G49" s="48"/>
      <c r="H49" s="49"/>
      <c r="I49" s="50" t="s">
        <v>24</v>
      </c>
      <c r="J49" s="51"/>
      <c r="K49" s="2" t="s">
        <v>25</v>
      </c>
      <c r="L49" s="2" t="s">
        <v>15</v>
      </c>
      <c r="M49" s="11">
        <v>1391286</v>
      </c>
      <c r="N49" s="11">
        <v>205500</v>
      </c>
      <c r="O49" s="11">
        <v>0</v>
      </c>
      <c r="P49" s="12">
        <v>0</v>
      </c>
      <c r="Q49" s="12">
        <v>0</v>
      </c>
      <c r="R49" s="12">
        <v>0</v>
      </c>
      <c r="S49" s="12">
        <v>0</v>
      </c>
      <c r="T49" s="13">
        <v>205500</v>
      </c>
    </row>
    <row r="50" spans="1:20" ht="29.25" customHeight="1">
      <c r="A50" s="56"/>
      <c r="B50" s="57"/>
      <c r="C50" s="47" t="s">
        <v>56</v>
      </c>
      <c r="D50" s="48"/>
      <c r="E50" s="48"/>
      <c r="F50" s="48"/>
      <c r="G50" s="48"/>
      <c r="H50" s="49"/>
      <c r="I50" s="50" t="s">
        <v>24</v>
      </c>
      <c r="J50" s="51"/>
      <c r="K50" s="2" t="s">
        <v>25</v>
      </c>
      <c r="L50" s="2" t="s">
        <v>22</v>
      </c>
      <c r="M50" s="11">
        <v>4779885</v>
      </c>
      <c r="N50" s="11">
        <v>470000</v>
      </c>
      <c r="O50" s="11">
        <v>4280000</v>
      </c>
      <c r="P50" s="12">
        <v>0</v>
      </c>
      <c r="Q50" s="12">
        <v>0</v>
      </c>
      <c r="R50" s="12">
        <v>0</v>
      </c>
      <c r="S50" s="12">
        <v>0</v>
      </c>
      <c r="T50" s="13">
        <f>SUM(N50:S50)</f>
        <v>4750000</v>
      </c>
    </row>
    <row r="51" spans="1:20" ht="34.5" customHeight="1">
      <c r="A51" s="56"/>
      <c r="B51" s="57"/>
      <c r="C51" s="47" t="s">
        <v>57</v>
      </c>
      <c r="D51" s="48"/>
      <c r="E51" s="48"/>
      <c r="F51" s="48"/>
      <c r="G51" s="48"/>
      <c r="H51" s="49"/>
      <c r="I51" s="50" t="s">
        <v>24</v>
      </c>
      <c r="J51" s="51"/>
      <c r="K51" s="2" t="s">
        <v>25</v>
      </c>
      <c r="L51" s="2" t="s">
        <v>15</v>
      </c>
      <c r="M51" s="11">
        <v>2684926</v>
      </c>
      <c r="N51" s="11">
        <v>2579540</v>
      </c>
      <c r="O51" s="11">
        <v>0</v>
      </c>
      <c r="P51" s="12">
        <v>0</v>
      </c>
      <c r="Q51" s="12">
        <v>0</v>
      </c>
      <c r="R51" s="12">
        <v>0</v>
      </c>
      <c r="S51" s="12">
        <v>0</v>
      </c>
      <c r="T51" s="13">
        <v>2579540</v>
      </c>
    </row>
    <row r="52" spans="1:20" ht="57" customHeight="1">
      <c r="A52" s="56"/>
      <c r="B52" s="57"/>
      <c r="C52" s="47" t="s">
        <v>58</v>
      </c>
      <c r="D52" s="48"/>
      <c r="E52" s="48"/>
      <c r="F52" s="48"/>
      <c r="G52" s="48"/>
      <c r="H52" s="49"/>
      <c r="I52" s="50" t="s">
        <v>24</v>
      </c>
      <c r="J52" s="51"/>
      <c r="K52" s="2" t="s">
        <v>14</v>
      </c>
      <c r="L52" s="2" t="s">
        <v>15</v>
      </c>
      <c r="M52" s="11">
        <v>470000</v>
      </c>
      <c r="N52" s="11">
        <v>250000</v>
      </c>
      <c r="O52" s="11">
        <v>0</v>
      </c>
      <c r="P52" s="12">
        <v>0</v>
      </c>
      <c r="Q52" s="12">
        <v>0</v>
      </c>
      <c r="R52" s="12">
        <v>0</v>
      </c>
      <c r="S52" s="12">
        <v>0</v>
      </c>
      <c r="T52" s="13">
        <v>250000</v>
      </c>
    </row>
    <row r="53" spans="2:20" ht="57" customHeight="1">
      <c r="B53" s="3"/>
      <c r="C53" s="47" t="s">
        <v>62</v>
      </c>
      <c r="D53" s="38"/>
      <c r="E53" s="38"/>
      <c r="F53" s="38"/>
      <c r="G53" s="38"/>
      <c r="H53" s="39"/>
      <c r="I53" s="50" t="s">
        <v>24</v>
      </c>
      <c r="J53" s="51"/>
      <c r="K53" s="23" t="s">
        <v>15</v>
      </c>
      <c r="L53" s="23" t="s">
        <v>22</v>
      </c>
      <c r="M53" s="11">
        <v>4336386</v>
      </c>
      <c r="N53" s="11">
        <v>914163</v>
      </c>
      <c r="O53" s="11">
        <v>3422223</v>
      </c>
      <c r="P53" s="12">
        <v>0</v>
      </c>
      <c r="Q53" s="12">
        <v>0</v>
      </c>
      <c r="R53" s="12">
        <v>0</v>
      </c>
      <c r="S53" s="12">
        <v>0</v>
      </c>
      <c r="T53" s="13">
        <f>SUM(N53:S53)</f>
        <v>4336386</v>
      </c>
    </row>
    <row r="54" spans="2:20" ht="49.5" customHeight="1">
      <c r="B54" s="3"/>
      <c r="C54" s="37" t="s">
        <v>60</v>
      </c>
      <c r="D54" s="58"/>
      <c r="E54" s="58"/>
      <c r="F54" s="58"/>
      <c r="G54" s="58"/>
      <c r="H54" s="59"/>
      <c r="I54" s="40" t="s">
        <v>24</v>
      </c>
      <c r="J54" s="41"/>
      <c r="K54" s="23" t="s">
        <v>15</v>
      </c>
      <c r="L54" s="23" t="s">
        <v>22</v>
      </c>
      <c r="M54" s="11">
        <v>400000</v>
      </c>
      <c r="N54" s="11">
        <v>50000</v>
      </c>
      <c r="O54" s="11">
        <v>350000</v>
      </c>
      <c r="P54" s="12">
        <v>0</v>
      </c>
      <c r="Q54" s="12">
        <v>0</v>
      </c>
      <c r="R54" s="12">
        <v>0</v>
      </c>
      <c r="S54" s="12">
        <v>0</v>
      </c>
      <c r="T54" s="13">
        <v>400000</v>
      </c>
    </row>
    <row r="55" spans="1:20" ht="29.25" customHeight="1">
      <c r="A55" s="56"/>
      <c r="B55" s="57"/>
      <c r="C55" s="47" t="s">
        <v>59</v>
      </c>
      <c r="D55" s="48"/>
      <c r="E55" s="48"/>
      <c r="F55" s="48"/>
      <c r="G55" s="48"/>
      <c r="H55" s="49"/>
      <c r="I55" s="50" t="s">
        <v>24</v>
      </c>
      <c r="J55" s="51"/>
      <c r="K55" s="2" t="s">
        <v>14</v>
      </c>
      <c r="L55" s="2" t="s">
        <v>22</v>
      </c>
      <c r="M55" s="11">
        <v>5500000</v>
      </c>
      <c r="N55" s="11">
        <v>0</v>
      </c>
      <c r="O55" s="11">
        <v>5401230</v>
      </c>
      <c r="P55" s="12">
        <v>0</v>
      </c>
      <c r="Q55" s="12">
        <v>0</v>
      </c>
      <c r="R55" s="12">
        <v>0</v>
      </c>
      <c r="S55" s="12">
        <v>0</v>
      </c>
      <c r="T55" s="13">
        <v>5401230</v>
      </c>
    </row>
    <row r="56" spans="1:16" ht="227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16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1"/>
    </row>
    <row r="58" spans="1:16" ht="5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0:16" ht="23.25" customHeight="1">
      <c r="J59" s="56"/>
      <c r="K59" s="56"/>
      <c r="L59" s="56"/>
      <c r="M59" s="56"/>
      <c r="N59" s="56"/>
      <c r="O59" s="56"/>
      <c r="P59" s="56"/>
    </row>
    <row r="60" spans="10:16" ht="23.25" customHeight="1">
      <c r="J60" s="56"/>
      <c r="K60" s="56"/>
      <c r="L60" s="56"/>
      <c r="M60" s="56"/>
      <c r="N60" s="56"/>
      <c r="O60" s="56"/>
      <c r="P60" s="56"/>
    </row>
    <row r="61" spans="10:16" ht="23.25" customHeight="1">
      <c r="J61" s="56"/>
      <c r="K61" s="56"/>
      <c r="L61" s="56"/>
      <c r="M61" s="56"/>
      <c r="N61" s="56"/>
      <c r="O61" s="56"/>
      <c r="P61" s="56"/>
    </row>
    <row r="62" spans="10:16" ht="23.25" customHeight="1">
      <c r="J62" s="56"/>
      <c r="K62" s="56"/>
      <c r="L62" s="56"/>
      <c r="M62" s="56"/>
      <c r="N62" s="56"/>
      <c r="O62" s="56"/>
      <c r="P62" s="56"/>
    </row>
    <row r="63" spans="10:16" ht="23.25" customHeight="1">
      <c r="J63" s="56"/>
      <c r="K63" s="56"/>
      <c r="L63" s="56"/>
      <c r="M63" s="56"/>
      <c r="N63" s="56"/>
      <c r="O63" s="56"/>
      <c r="P63" s="56"/>
    </row>
    <row r="64" spans="10:16" ht="34.5" customHeight="1">
      <c r="J64" s="56"/>
      <c r="K64" s="56"/>
      <c r="L64" s="56"/>
      <c r="M64" s="56"/>
      <c r="N64" s="56"/>
      <c r="O64" s="56"/>
      <c r="P64" s="56"/>
    </row>
    <row r="65" spans="10:16" ht="34.5" customHeight="1">
      <c r="J65" s="56"/>
      <c r="K65" s="56"/>
      <c r="L65" s="56"/>
      <c r="M65" s="56"/>
      <c r="N65" s="56"/>
      <c r="O65" s="56"/>
      <c r="P65" s="56"/>
    </row>
    <row r="66" spans="10:16" ht="34.5" customHeight="1">
      <c r="J66" s="56"/>
      <c r="K66" s="56"/>
      <c r="L66" s="56"/>
      <c r="M66" s="56"/>
      <c r="N66" s="56"/>
      <c r="O66" s="56"/>
      <c r="P66" s="56"/>
    </row>
    <row r="67" spans="10:16" ht="34.5" customHeight="1">
      <c r="J67" s="56"/>
      <c r="K67" s="56"/>
      <c r="L67" s="56"/>
      <c r="M67" s="56"/>
      <c r="N67" s="56"/>
      <c r="O67" s="56"/>
      <c r="P67" s="56"/>
    </row>
    <row r="68" spans="10:16" ht="34.5" customHeight="1">
      <c r="J68" s="56"/>
      <c r="K68" s="56"/>
      <c r="L68" s="56"/>
      <c r="M68" s="56"/>
      <c r="N68" s="56"/>
      <c r="O68" s="56"/>
      <c r="P68" s="56"/>
    </row>
    <row r="69" spans="10:16" ht="34.5" customHeight="1">
      <c r="J69" s="56"/>
      <c r="K69" s="56"/>
      <c r="L69" s="56"/>
      <c r="M69" s="56"/>
      <c r="N69" s="56"/>
      <c r="O69" s="56"/>
      <c r="P69" s="56"/>
    </row>
    <row r="70" spans="10:16" ht="34.5" customHeight="1">
      <c r="J70" s="56"/>
      <c r="K70" s="56"/>
      <c r="L70" s="56"/>
      <c r="M70" s="56"/>
      <c r="N70" s="56"/>
      <c r="O70" s="56"/>
      <c r="P70" s="56"/>
    </row>
  </sheetData>
  <sheetProtection/>
  <mergeCells count="149">
    <mergeCell ref="N3:N4"/>
    <mergeCell ref="O3:O4"/>
    <mergeCell ref="A4:G4"/>
    <mergeCell ref="A12:B12"/>
    <mergeCell ref="C12:H12"/>
    <mergeCell ref="I12:J12"/>
    <mergeCell ref="A11:B11"/>
    <mergeCell ref="C11:H11"/>
    <mergeCell ref="A6:L6"/>
    <mergeCell ref="A3:H3"/>
    <mergeCell ref="P3:P4"/>
    <mergeCell ref="A2:I2"/>
    <mergeCell ref="J2:P2"/>
    <mergeCell ref="A9:L9"/>
    <mergeCell ref="A10:B10"/>
    <mergeCell ref="C10:H10"/>
    <mergeCell ref="I10:J10"/>
    <mergeCell ref="A7:L7"/>
    <mergeCell ref="A8:L8"/>
    <mergeCell ref="A5:L5"/>
    <mergeCell ref="I3:J4"/>
    <mergeCell ref="K3:L3"/>
    <mergeCell ref="M3:M4"/>
    <mergeCell ref="A15:B15"/>
    <mergeCell ref="C15:H15"/>
    <mergeCell ref="I11:J11"/>
    <mergeCell ref="I15:J15"/>
    <mergeCell ref="A14:B14"/>
    <mergeCell ref="C14:H14"/>
    <mergeCell ref="I14:J14"/>
    <mergeCell ref="A13:B13"/>
    <mergeCell ref="C13:H13"/>
    <mergeCell ref="I13:J13"/>
    <mergeCell ref="A17:B17"/>
    <mergeCell ref="C17:H17"/>
    <mergeCell ref="I17:J17"/>
    <mergeCell ref="A16:B16"/>
    <mergeCell ref="C16:H16"/>
    <mergeCell ref="I16:J16"/>
    <mergeCell ref="A19:B19"/>
    <mergeCell ref="C19:H19"/>
    <mergeCell ref="I19:J19"/>
    <mergeCell ref="A18:B18"/>
    <mergeCell ref="C18:H18"/>
    <mergeCell ref="I18:J18"/>
    <mergeCell ref="A26:B26"/>
    <mergeCell ref="C26:H26"/>
    <mergeCell ref="I26:J26"/>
    <mergeCell ref="A20:B20"/>
    <mergeCell ref="C20:H20"/>
    <mergeCell ref="I20:J20"/>
    <mergeCell ref="C21:H21"/>
    <mergeCell ref="I21:J21"/>
    <mergeCell ref="C24:H24"/>
    <mergeCell ref="I24:J24"/>
    <mergeCell ref="A29:B29"/>
    <mergeCell ref="C29:H29"/>
    <mergeCell ref="I29:J29"/>
    <mergeCell ref="A27:L27"/>
    <mergeCell ref="A28:B28"/>
    <mergeCell ref="C28:H28"/>
    <mergeCell ref="I28:J28"/>
    <mergeCell ref="A31:B31"/>
    <mergeCell ref="C31:H31"/>
    <mergeCell ref="I31:J31"/>
    <mergeCell ref="A30:B30"/>
    <mergeCell ref="C30:H30"/>
    <mergeCell ref="I30:J30"/>
    <mergeCell ref="A33:B33"/>
    <mergeCell ref="C33:H33"/>
    <mergeCell ref="I33:J33"/>
    <mergeCell ref="A32:B32"/>
    <mergeCell ref="C32:H32"/>
    <mergeCell ref="I32:J32"/>
    <mergeCell ref="A35:B35"/>
    <mergeCell ref="C35:H35"/>
    <mergeCell ref="I35:J35"/>
    <mergeCell ref="A34:B34"/>
    <mergeCell ref="C34:H34"/>
    <mergeCell ref="I34:J34"/>
    <mergeCell ref="A41:L41"/>
    <mergeCell ref="A42:L42"/>
    <mergeCell ref="A40:L40"/>
    <mergeCell ref="A39:B39"/>
    <mergeCell ref="C39:H39"/>
    <mergeCell ref="I39:J39"/>
    <mergeCell ref="A43:L43"/>
    <mergeCell ref="A44:L44"/>
    <mergeCell ref="C45:H45"/>
    <mergeCell ref="I45:J45"/>
    <mergeCell ref="A46:L46"/>
    <mergeCell ref="A47:B47"/>
    <mergeCell ref="C47:H47"/>
    <mergeCell ref="I47:J47"/>
    <mergeCell ref="A49:B49"/>
    <mergeCell ref="C49:H49"/>
    <mergeCell ref="I49:J49"/>
    <mergeCell ref="A48:B48"/>
    <mergeCell ref="C48:H48"/>
    <mergeCell ref="I48:J48"/>
    <mergeCell ref="A51:B51"/>
    <mergeCell ref="C51:H51"/>
    <mergeCell ref="I51:J51"/>
    <mergeCell ref="A50:B50"/>
    <mergeCell ref="C50:H50"/>
    <mergeCell ref="I50:J50"/>
    <mergeCell ref="A55:B55"/>
    <mergeCell ref="C55:H55"/>
    <mergeCell ref="I55:J55"/>
    <mergeCell ref="A52:B52"/>
    <mergeCell ref="C52:H52"/>
    <mergeCell ref="I52:J52"/>
    <mergeCell ref="C54:H54"/>
    <mergeCell ref="I54:J54"/>
    <mergeCell ref="C53:H53"/>
    <mergeCell ref="I53:J53"/>
    <mergeCell ref="J64:P64"/>
    <mergeCell ref="J59:P59"/>
    <mergeCell ref="A56:P56"/>
    <mergeCell ref="A57:O57"/>
    <mergeCell ref="A58:P58"/>
    <mergeCell ref="J63:P63"/>
    <mergeCell ref="J62:P62"/>
    <mergeCell ref="J61:P61"/>
    <mergeCell ref="J60:P60"/>
    <mergeCell ref="J70:P70"/>
    <mergeCell ref="J69:P69"/>
    <mergeCell ref="J68:P68"/>
    <mergeCell ref="J67:P67"/>
    <mergeCell ref="J66:P66"/>
    <mergeCell ref="J65:P65"/>
    <mergeCell ref="C38:H38"/>
    <mergeCell ref="I38:J38"/>
    <mergeCell ref="C25:H25"/>
    <mergeCell ref="I25:J25"/>
    <mergeCell ref="Q1:T1"/>
    <mergeCell ref="S3:S4"/>
    <mergeCell ref="T3:T4"/>
    <mergeCell ref="Q3:Q4"/>
    <mergeCell ref="R3:R4"/>
    <mergeCell ref="A1:P1"/>
    <mergeCell ref="C22:H22"/>
    <mergeCell ref="I22:J22"/>
    <mergeCell ref="C23:H23"/>
    <mergeCell ref="I23:J23"/>
    <mergeCell ref="C37:H37"/>
    <mergeCell ref="I37:J37"/>
    <mergeCell ref="C36:H36"/>
    <mergeCell ref="I36:J36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preinstalacja</cp:lastModifiedBy>
  <cp:lastPrinted>2013-10-24T08:05:21Z</cp:lastPrinted>
  <dcterms:created xsi:type="dcterms:W3CDTF">2013-04-18T08:08:24Z</dcterms:created>
  <dcterms:modified xsi:type="dcterms:W3CDTF">2013-10-31T09:02:24Z</dcterms:modified>
  <cp:category/>
  <cp:version/>
  <cp:contentType/>
  <cp:contentStatus/>
</cp:coreProperties>
</file>